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 tabRatio="716" firstSheet="4" activeTab="4"/>
  </bookViews>
  <sheets>
    <sheet name="Аъзолар" sheetId="13" r:id="rId1"/>
    <sheet name="Иш ўрни" sheetId="16" r:id="rId2"/>
    <sheet name="лойиҳалар 2020й" sheetId="19" r:id="rId3"/>
    <sheet name="лойиҳалар ПО БАНКАМ" sheetId="25" r:id="rId4"/>
    <sheet name="Аъзолар бўйича маълумот" sheetId="20" r:id="rId5"/>
    <sheet name="Аъзолар бўйича маълумот  (2)" sheetId="26" r:id="rId6"/>
    <sheet name="освоение" sheetId="27" r:id="rId7"/>
    <sheet name="Каталог ва реестр" sheetId="29" r:id="rId8"/>
    <sheet name="Фаолиятлар" sheetId="30" r:id="rId9"/>
    <sheet name="шогирдлар" sheetId="38" r:id="rId10"/>
    <sheet name="ҳунармандлар таркиби" sheetId="21" state="hidden" r:id="rId11"/>
    <sheet name="фаолият тўхтатган" sheetId="23" state="hidden" r:id="rId12"/>
  </sheets>
  <externalReferences>
    <externalReference r:id="rId13"/>
    <externalReference r:id="rId14"/>
    <externalReference r:id="rId15"/>
  </externalReferences>
  <definedNames>
    <definedName name="_xlnm._FilterDatabase" hidden="1">#REF!</definedName>
    <definedName name="Access_Button" hidden="1">"Kaspl_5_ПЛАН_4_Таблица1"</definedName>
    <definedName name="as" hidden="1">#REF!</definedName>
    <definedName name="Button_4">"прогноз_доходов_2005_помесяц__уд_вес_помесячный_Таблица"</definedName>
    <definedName name="curday">36934</definedName>
    <definedName name="cy">2001</definedName>
    <definedName name="d">3</definedName>
    <definedName name="hhh">#REF!</definedName>
    <definedName name="lastday">37165</definedName>
    <definedName name="mn">"Август"</definedName>
    <definedName name="Print_Area" localSheetId="0">Аъзолар!$A$1:$M$22</definedName>
    <definedName name="Print_Area" localSheetId="1">'Иш ўрни'!$A$1:$P$22</definedName>
    <definedName name="Print_Area" localSheetId="2">'лойиҳалар 2020й'!$A$1:$K$25</definedName>
    <definedName name="Rasmot">#REF!</definedName>
    <definedName name="Results">[1]Results!#REF!</definedName>
    <definedName name="А17">#REF!</definedName>
    <definedName name="адр">"$A$3"</definedName>
    <definedName name="Анд">#REF!</definedName>
    <definedName name="АП">#REF!</definedName>
    <definedName name="_xlnm.Database">[2]KAT2344!$C$2:$I$343</definedName>
    <definedName name="Бурят">#REF!</definedName>
    <definedName name="Бух">[1]Results!#REF!</definedName>
    <definedName name="Буха">#REF!</definedName>
    <definedName name="вав">[1]Results!#REF!</definedName>
    <definedName name="вавв">#REF!</definedName>
    <definedName name="вап">[1]Results!#REF!</definedName>
    <definedName name="вввв">#REF!</definedName>
    <definedName name="ввфф">#REF!</definedName>
    <definedName name="выбыло">0</definedName>
    <definedName name="выф">#REF!</definedName>
    <definedName name="дИРЕКЦИЯ_ПО_СТР_ВУ_РЕГ.ВОДОПРОВОДОВ">#REF!</definedName>
    <definedName name="доллар">[3]c!$C$1</definedName>
    <definedName name="_xlnm.Print_Titles" localSheetId="5">'Аъзолар бўйича маълумот  (2)'!$8:$8</definedName>
    <definedName name="_xlnm.Print_Titles" localSheetId="8">Фаолиятлар!$4:$4</definedName>
    <definedName name="_xlnm.Print_Titles">#REF!</definedName>
    <definedName name="ИЗН">460</definedName>
    <definedName name="износом">43508</definedName>
    <definedName name="Кар">#REF!</definedName>
    <definedName name="_xlnm.Print_Area" localSheetId="0">Аъзолар!$A$1:$M$22</definedName>
    <definedName name="_xlnm.Print_Area" localSheetId="5">'Аъзолар бўйича маълумот  (2)'!$A$2:$D$39</definedName>
    <definedName name="_xlnm.Print_Area" localSheetId="1">'Иш ўрни'!$A$1:$P$22</definedName>
    <definedName name="_xlnm.Print_Area" localSheetId="7">'Каталог ва реестр'!$B$2:$E$22</definedName>
    <definedName name="_xlnm.Print_Area" localSheetId="2">'лойиҳалар 2020й'!$A$1:$K$25</definedName>
    <definedName name="_xlnm.Print_Area" localSheetId="3">'лойиҳалар ПО БАНКАМ'!$A$1:$M$23</definedName>
    <definedName name="_xlnm.Print_Area" localSheetId="6">освоение!$A$2:$R$22</definedName>
    <definedName name="_xlnm.Print_Area" localSheetId="9">шогирдлар!$B$1:$E$19</definedName>
    <definedName name="_xlnm.Print_Area">#REF!</definedName>
    <definedName name="ОСТ">0</definedName>
    <definedName name="период">1</definedName>
    <definedName name="поступило">36525</definedName>
    <definedName name="ПРИХ">35000</definedName>
    <definedName name="р">[1]Results!#REF!</definedName>
    <definedName name="РАСХ">0</definedName>
    <definedName name="расчета">36465</definedName>
    <definedName name="_xlnm.Recorder">#REF!</definedName>
    <definedName name="РУЗ123" hidden="1">#REF!</definedName>
    <definedName name="РУз3" hidden="1">#REF!</definedName>
    <definedName name="с52">#REF!</definedName>
    <definedName name="стоимость">43508</definedName>
    <definedName name="Суп">#REF!</definedName>
    <definedName name="УКС">#REF!</definedName>
    <definedName name="фыв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8" i="20" l="1"/>
  <c r="AI8" i="20" s="1"/>
  <c r="K17" i="19" l="1"/>
  <c r="K20" i="19"/>
  <c r="K24" i="19"/>
  <c r="K25" i="19"/>
  <c r="K12" i="19"/>
  <c r="K13" i="19"/>
  <c r="K14" i="19"/>
  <c r="K15" i="19"/>
  <c r="K16" i="19"/>
  <c r="K18" i="19"/>
  <c r="K19" i="19"/>
  <c r="K21" i="19"/>
  <c r="K22" i="19"/>
  <c r="K23" i="19"/>
  <c r="D9" i="25" l="1"/>
  <c r="R10" i="27"/>
  <c r="R11" i="27"/>
  <c r="R12" i="27"/>
  <c r="R13" i="27"/>
  <c r="R14" i="27"/>
  <c r="R15" i="27"/>
  <c r="R16" i="27"/>
  <c r="R17" i="27"/>
  <c r="R18" i="27"/>
  <c r="R19" i="27"/>
  <c r="R20" i="27"/>
  <c r="R21" i="27"/>
  <c r="R22" i="27"/>
  <c r="R9" i="27"/>
  <c r="Q10" i="27"/>
  <c r="Q11" i="27"/>
  <c r="Q12" i="27"/>
  <c r="Q13" i="27"/>
  <c r="Q14" i="27"/>
  <c r="Q15" i="27"/>
  <c r="Q16" i="27"/>
  <c r="Q17" i="27"/>
  <c r="Q18" i="27"/>
  <c r="Q19" i="27"/>
  <c r="Q20" i="27"/>
  <c r="Q21" i="27"/>
  <c r="Q22" i="27"/>
  <c r="Q9" i="27"/>
  <c r="P10" i="27"/>
  <c r="P11" i="27"/>
  <c r="P12" i="27"/>
  <c r="P13" i="27"/>
  <c r="P14" i="27"/>
  <c r="P15" i="27"/>
  <c r="P16" i="27"/>
  <c r="P17" i="27"/>
  <c r="P18" i="27"/>
  <c r="P19" i="27"/>
  <c r="P20" i="27"/>
  <c r="P21" i="27"/>
  <c r="P22" i="27"/>
  <c r="P9" i="27"/>
  <c r="F5" i="30" l="1"/>
  <c r="G5" i="30"/>
  <c r="H5" i="30"/>
  <c r="I5" i="30"/>
  <c r="J5" i="30"/>
  <c r="K5" i="30"/>
  <c r="L5" i="30"/>
  <c r="M5" i="30"/>
  <c r="N5" i="30"/>
  <c r="O5" i="30"/>
  <c r="P5" i="30"/>
  <c r="Q5" i="30"/>
  <c r="R5" i="30"/>
  <c r="E5" i="30"/>
  <c r="C35" i="30"/>
  <c r="C7" i="30"/>
  <c r="C8" i="30"/>
  <c r="C9" i="30"/>
  <c r="C10" i="30"/>
  <c r="C11" i="30"/>
  <c r="C12" i="30"/>
  <c r="C13" i="30"/>
  <c r="C14" i="30"/>
  <c r="C15" i="30"/>
  <c r="C16" i="30"/>
  <c r="C17" i="30"/>
  <c r="C18" i="30"/>
  <c r="C19" i="30"/>
  <c r="C20" i="30"/>
  <c r="C21" i="30"/>
  <c r="C22" i="30"/>
  <c r="C23" i="30"/>
  <c r="C24" i="30"/>
  <c r="C25" i="30"/>
  <c r="C26" i="30"/>
  <c r="C27" i="30"/>
  <c r="C28" i="30"/>
  <c r="C29" i="30"/>
  <c r="C30" i="30"/>
  <c r="C31" i="30"/>
  <c r="C32" i="30"/>
  <c r="C33" i="30"/>
  <c r="C34" i="30"/>
  <c r="C6" i="30"/>
  <c r="E8" i="29"/>
  <c r="D8" i="29"/>
  <c r="C5" i="30" l="1"/>
  <c r="E5" i="38"/>
  <c r="D5" i="38" l="1"/>
  <c r="C9" i="26"/>
  <c r="D4" i="20"/>
  <c r="E4" i="20"/>
  <c r="F4" i="20"/>
  <c r="G4" i="20"/>
  <c r="H4" i="20"/>
  <c r="I4" i="20"/>
  <c r="J4" i="20"/>
  <c r="K4" i="20"/>
  <c r="L4" i="20"/>
  <c r="M4" i="20"/>
  <c r="N4" i="20"/>
  <c r="O4" i="20"/>
  <c r="P4" i="20"/>
  <c r="Q4" i="20"/>
  <c r="R4" i="20"/>
  <c r="S4" i="20"/>
  <c r="T4" i="20"/>
  <c r="U4" i="20"/>
  <c r="V4" i="20"/>
  <c r="W4" i="20"/>
  <c r="X4" i="20"/>
  <c r="Y4" i="20"/>
  <c r="Z4" i="20"/>
  <c r="AA4" i="20"/>
  <c r="AB4" i="20"/>
  <c r="AC4" i="20"/>
  <c r="AD4" i="20"/>
  <c r="AE4" i="20"/>
  <c r="AF4" i="20"/>
  <c r="C4" i="20"/>
  <c r="H11" i="19"/>
  <c r="G11" i="19"/>
  <c r="H22" i="27" l="1"/>
  <c r="O22" i="27" s="1"/>
  <c r="G22" i="27"/>
  <c r="H21" i="27"/>
  <c r="O21" i="27" s="1"/>
  <c r="G21" i="27"/>
  <c r="H20" i="27"/>
  <c r="O20" i="27" s="1"/>
  <c r="G20" i="27"/>
  <c r="H19" i="27"/>
  <c r="O19" i="27" s="1"/>
  <c r="G19" i="27"/>
  <c r="H18" i="27"/>
  <c r="O18" i="27" s="1"/>
  <c r="G18" i="27"/>
  <c r="H17" i="27"/>
  <c r="O17" i="27" s="1"/>
  <c r="G17" i="27"/>
  <c r="H16" i="27"/>
  <c r="O16" i="27" s="1"/>
  <c r="G16" i="27"/>
  <c r="H15" i="27"/>
  <c r="O15" i="27" s="1"/>
  <c r="G15" i="27"/>
  <c r="H14" i="27"/>
  <c r="O14" i="27" s="1"/>
  <c r="G14" i="27"/>
  <c r="H13" i="27"/>
  <c r="O13" i="27" s="1"/>
  <c r="G13" i="27"/>
  <c r="H12" i="27"/>
  <c r="O12" i="27" s="1"/>
  <c r="G12" i="27"/>
  <c r="H11" i="27"/>
  <c r="O11" i="27" s="1"/>
  <c r="G11" i="27"/>
  <c r="H10" i="27"/>
  <c r="G10" i="27"/>
  <c r="H9" i="27"/>
  <c r="O9" i="27" s="1"/>
  <c r="G9" i="27"/>
  <c r="N8" i="27"/>
  <c r="R8" i="27" s="1"/>
  <c r="M8" i="27"/>
  <c r="L8" i="27"/>
  <c r="Q8" i="27" s="1"/>
  <c r="K8" i="27"/>
  <c r="J8" i="27"/>
  <c r="P8" i="27" s="1"/>
  <c r="I8" i="27"/>
  <c r="G8" i="27" l="1"/>
  <c r="H8" i="27"/>
  <c r="O8" i="27" s="1"/>
  <c r="O10" i="27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A11" i="25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G10" i="25"/>
  <c r="M9" i="25"/>
  <c r="L9" i="25"/>
  <c r="K9" i="25"/>
  <c r="J9" i="25"/>
  <c r="I9" i="25"/>
  <c r="H9" i="25"/>
  <c r="C9" i="25"/>
  <c r="F9" i="25" l="1"/>
  <c r="G9" i="25" s="1"/>
  <c r="E9" i="25"/>
  <c r="K9" i="16"/>
  <c r="D11" i="19" l="1"/>
  <c r="C11" i="19"/>
  <c r="I10" i="21" l="1"/>
  <c r="I11" i="21"/>
  <c r="I12" i="21"/>
  <c r="I13" i="21"/>
  <c r="I14" i="21"/>
  <c r="I15" i="21"/>
  <c r="I16" i="21"/>
  <c r="I17" i="21"/>
  <c r="I18" i="21"/>
  <c r="I19" i="21"/>
  <c r="I20" i="21"/>
  <c r="I21" i="21"/>
  <c r="I22" i="21"/>
  <c r="I23" i="21"/>
  <c r="H9" i="21"/>
  <c r="I9" i="21" s="1"/>
  <c r="G10" i="21"/>
  <c r="G11" i="21"/>
  <c r="G12" i="21"/>
  <c r="G13" i="21"/>
  <c r="G14" i="21"/>
  <c r="G15" i="21"/>
  <c r="G16" i="21"/>
  <c r="G17" i="21"/>
  <c r="G18" i="21"/>
  <c r="G19" i="21"/>
  <c r="G20" i="21"/>
  <c r="G21" i="21"/>
  <c r="G22" i="21"/>
  <c r="G23" i="21"/>
  <c r="E10" i="21"/>
  <c r="E11" i="21"/>
  <c r="E12" i="21"/>
  <c r="E13" i="21"/>
  <c r="E14" i="21"/>
  <c r="E15" i="21"/>
  <c r="E16" i="21"/>
  <c r="E17" i="21"/>
  <c r="E18" i="21"/>
  <c r="E19" i="21"/>
  <c r="E20" i="21"/>
  <c r="E21" i="21"/>
  <c r="E22" i="21"/>
  <c r="E23" i="21"/>
  <c r="D9" i="21"/>
  <c r="F9" i="21"/>
  <c r="G9" i="21" s="1"/>
  <c r="C9" i="21"/>
  <c r="D5" i="20"/>
  <c r="E5" i="20"/>
  <c r="F5" i="20"/>
  <c r="G5" i="20"/>
  <c r="H5" i="20"/>
  <c r="I5" i="20"/>
  <c r="J5" i="20"/>
  <c r="K5" i="20"/>
  <c r="L5" i="20"/>
  <c r="M5" i="20"/>
  <c r="N5" i="20"/>
  <c r="O5" i="20"/>
  <c r="P5" i="20"/>
  <c r="Q5" i="20"/>
  <c r="R5" i="20"/>
  <c r="S5" i="20"/>
  <c r="T5" i="20"/>
  <c r="U5" i="20"/>
  <c r="V5" i="20"/>
  <c r="W5" i="20"/>
  <c r="X5" i="20"/>
  <c r="Y5" i="20"/>
  <c r="Z5" i="20"/>
  <c r="AA5" i="20"/>
  <c r="AB5" i="20"/>
  <c r="AC5" i="20"/>
  <c r="AD5" i="20"/>
  <c r="AE5" i="20"/>
  <c r="AF5" i="20"/>
  <c r="C5" i="20"/>
  <c r="E9" i="21" l="1"/>
  <c r="J11" i="19"/>
  <c r="K11" i="19" s="1"/>
  <c r="I11" i="19"/>
  <c r="I8" i="16"/>
  <c r="J8" i="16"/>
  <c r="L8" i="16"/>
  <c r="M8" i="16"/>
  <c r="O8" i="16"/>
  <c r="P8" i="16"/>
  <c r="M21" i="13"/>
  <c r="M10" i="13"/>
  <c r="M11" i="13"/>
  <c r="M12" i="13"/>
  <c r="M13" i="13"/>
  <c r="M14" i="13"/>
  <c r="M15" i="13"/>
  <c r="M16" i="13"/>
  <c r="M17" i="13"/>
  <c r="M18" i="13"/>
  <c r="M19" i="13"/>
  <c r="M20" i="13"/>
  <c r="M22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M9" i="13"/>
  <c r="K9" i="13"/>
  <c r="I9" i="13"/>
  <c r="L8" i="13"/>
  <c r="J8" i="13"/>
  <c r="H8" i="13"/>
  <c r="F8" i="13"/>
  <c r="D8" i="13"/>
  <c r="C8" i="13"/>
  <c r="G9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K8" i="13" l="1"/>
  <c r="M8" i="13"/>
  <c r="I8" i="13"/>
  <c r="E8" i="13"/>
  <c r="G8" i="13"/>
  <c r="AH20" i="20" l="1"/>
  <c r="AI20" i="20" s="1"/>
  <c r="AH19" i="20"/>
  <c r="AI19" i="20" s="1"/>
  <c r="AH18" i="20"/>
  <c r="AI18" i="20" s="1"/>
  <c r="AH17" i="20"/>
  <c r="AI17" i="20" s="1"/>
  <c r="AH16" i="20"/>
  <c r="AI16" i="20" s="1"/>
  <c r="AH15" i="20"/>
  <c r="AI15" i="20" s="1"/>
  <c r="AH14" i="20"/>
  <c r="AI14" i="20" s="1"/>
  <c r="AH13" i="20"/>
  <c r="AI13" i="20" s="1"/>
  <c r="AH12" i="20"/>
  <c r="AI12" i="20" s="1"/>
  <c r="AH11" i="20"/>
  <c r="AI11" i="20" s="1"/>
  <c r="AH10" i="20"/>
  <c r="AI10" i="20" s="1"/>
  <c r="AH9" i="20"/>
  <c r="AI9" i="20" s="1"/>
  <c r="AH7" i="20"/>
  <c r="AI7" i="20" l="1"/>
  <c r="AH5" i="20"/>
  <c r="P22" i="23"/>
  <c r="O22" i="23"/>
  <c r="N22" i="23"/>
  <c r="M22" i="23"/>
  <c r="L22" i="23"/>
  <c r="K22" i="23"/>
  <c r="J22" i="23"/>
  <c r="I22" i="23"/>
  <c r="H22" i="23"/>
  <c r="G22" i="23"/>
  <c r="F22" i="23"/>
  <c r="E22" i="23"/>
  <c r="D22" i="23"/>
  <c r="C22" i="23"/>
  <c r="Q20" i="23"/>
  <c r="Q19" i="23"/>
  <c r="Q18" i="23"/>
  <c r="Q17" i="23"/>
  <c r="Q16" i="23"/>
  <c r="Q15" i="23"/>
  <c r="Q14" i="23"/>
  <c r="Q13" i="23"/>
  <c r="Q12" i="23"/>
  <c r="Q11" i="23"/>
  <c r="Q10" i="23"/>
  <c r="Q9" i="23"/>
  <c r="Q8" i="23"/>
  <c r="Q7" i="23"/>
  <c r="Q6" i="23"/>
  <c r="Q22" i="23" l="1"/>
  <c r="A13" i="19" l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9" i="16"/>
  <c r="N10" i="16"/>
  <c r="N11" i="16"/>
  <c r="N12" i="16"/>
  <c r="N13" i="16"/>
  <c r="N14" i="16"/>
  <c r="N15" i="16"/>
  <c r="N16" i="16"/>
  <c r="N17" i="16"/>
  <c r="N18" i="16"/>
  <c r="N19" i="16"/>
  <c r="N20" i="16"/>
  <c r="N21" i="16"/>
  <c r="N22" i="16"/>
  <c r="N9" i="16"/>
  <c r="K10" i="16"/>
  <c r="K11" i="16"/>
  <c r="K12" i="16"/>
  <c r="K13" i="16"/>
  <c r="K14" i="16"/>
  <c r="K15" i="16"/>
  <c r="K16" i="16"/>
  <c r="K17" i="16"/>
  <c r="K18" i="16"/>
  <c r="K19" i="16"/>
  <c r="K20" i="16"/>
  <c r="K21" i="16"/>
  <c r="K22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9" i="16"/>
  <c r="A10" i="16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H8" i="16" l="1"/>
  <c r="N8" i="16"/>
  <c r="K8" i="16"/>
  <c r="D8" i="16"/>
  <c r="F8" i="16"/>
  <c r="C21" i="16"/>
  <c r="C17" i="16"/>
  <c r="C13" i="16"/>
  <c r="G13" i="16" s="1"/>
  <c r="C12" i="16"/>
  <c r="E12" i="16" s="1"/>
  <c r="C9" i="16"/>
  <c r="C15" i="16"/>
  <c r="E15" i="16" s="1"/>
  <c r="C16" i="16"/>
  <c r="E16" i="16" s="1"/>
  <c r="C22" i="16"/>
  <c r="C18" i="16"/>
  <c r="C14" i="16"/>
  <c r="C10" i="16"/>
  <c r="C20" i="16"/>
  <c r="E20" i="16" s="1"/>
  <c r="C19" i="16"/>
  <c r="C11" i="16"/>
  <c r="C8" i="16" l="1"/>
  <c r="E21" i="16"/>
  <c r="E17" i="16"/>
  <c r="G17" i="16"/>
  <c r="E13" i="16"/>
  <c r="G21" i="16"/>
  <c r="G12" i="16"/>
  <c r="G19" i="16"/>
  <c r="E14" i="16"/>
  <c r="E18" i="16"/>
  <c r="G14" i="16"/>
  <c r="G18" i="16"/>
  <c r="E19" i="16"/>
  <c r="G22" i="16"/>
  <c r="G9" i="16"/>
  <c r="G16" i="16"/>
  <c r="G11" i="16"/>
  <c r="G20" i="16"/>
  <c r="E22" i="16"/>
  <c r="E11" i="16"/>
  <c r="E9" i="16"/>
  <c r="G10" i="16"/>
  <c r="G15" i="16"/>
  <c r="E10" i="16"/>
  <c r="E8" i="16" l="1"/>
  <c r="G8" i="16"/>
  <c r="A10" i="13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</calcChain>
</file>

<file path=xl/sharedStrings.xml><?xml version="1.0" encoding="utf-8"?>
<sst xmlns="http://schemas.openxmlformats.org/spreadsheetml/2006/main" count="474" uniqueCount="210">
  <si>
    <t>№</t>
  </si>
  <si>
    <t xml:space="preserve">Қорақалпоғистон </t>
  </si>
  <si>
    <t xml:space="preserve">Андижон </t>
  </si>
  <si>
    <t xml:space="preserve">Жиззах </t>
  </si>
  <si>
    <t xml:space="preserve">Қашқадарё </t>
  </si>
  <si>
    <t xml:space="preserve">Навоий </t>
  </si>
  <si>
    <t xml:space="preserve">Наманган </t>
  </si>
  <si>
    <t xml:space="preserve">Сирдарё </t>
  </si>
  <si>
    <t xml:space="preserve">Фарғона </t>
  </si>
  <si>
    <t xml:space="preserve">Хоразм </t>
  </si>
  <si>
    <t xml:space="preserve">Самарқанд </t>
  </si>
  <si>
    <t xml:space="preserve">Сурхондарё </t>
  </si>
  <si>
    <t xml:space="preserve">Бухоро </t>
  </si>
  <si>
    <t>ёшлар</t>
  </si>
  <si>
    <t>шогирд</t>
  </si>
  <si>
    <t>Ҳудуд
номи</t>
  </si>
  <si>
    <t>шундан</t>
  </si>
  <si>
    <t>%</t>
  </si>
  <si>
    <t>аъзолик муддатини узайтирганлар</t>
  </si>
  <si>
    <t>аёл</t>
  </si>
  <si>
    <t>эркак</t>
  </si>
  <si>
    <t>Тошкент в.</t>
  </si>
  <si>
    <t>Тошкент ш.</t>
  </si>
  <si>
    <t>жами
сони</t>
  </si>
  <si>
    <t>уста ҳунарманд</t>
  </si>
  <si>
    <t>Қорақалпоғистон</t>
  </si>
  <si>
    <t>Андижон</t>
  </si>
  <si>
    <t>Бухоро</t>
  </si>
  <si>
    <t>Жиззах</t>
  </si>
  <si>
    <t>Қашқадарё</t>
  </si>
  <si>
    <t>Навоий</t>
  </si>
  <si>
    <t>Наманган</t>
  </si>
  <si>
    <t>Самарқанд</t>
  </si>
  <si>
    <t>Сурхондарё</t>
  </si>
  <si>
    <t>Сирдарё</t>
  </si>
  <si>
    <t>Тошкент в</t>
  </si>
  <si>
    <t>Фарғона</t>
  </si>
  <si>
    <t>Хоразм</t>
  </si>
  <si>
    <t>Тошкент ш</t>
  </si>
  <si>
    <t>Жами</t>
  </si>
  <si>
    <t>Ҳудудлар 
номи</t>
  </si>
  <si>
    <t>МАЪЛУМОТ</t>
  </si>
  <si>
    <t>Аъзоликдан чиқиш ёки фаолиятини тугатиш 
сабаблари</t>
  </si>
  <si>
    <t>Жамига нисбатан 
%</t>
  </si>
  <si>
    <t>Ҳунармандчилик фаолияти билан бошка шуғулланмаслиги</t>
  </si>
  <si>
    <t>Фаолиятини кенгайтирганлиги ва тадбиркорлик фаолияти билан шуғулланиши (солиқ тўловчи сифатида)</t>
  </si>
  <si>
    <t>Ишлаб чиқарган маҳсулотларини сотишдаги муоммолар</t>
  </si>
  <si>
    <t>Солиқ идоралари билан юзага келган муаммолар</t>
  </si>
  <si>
    <t>Ишлаб чиқариш жараёнида хом-ашё топишда юзага келган муаммолар</t>
  </si>
  <si>
    <t>Соғлиги ёмонлашган</t>
  </si>
  <si>
    <t>Фаолиятини олиб боришга иш жойи (устахона) бўлмаган</t>
  </si>
  <si>
    <t>Молиявий имконияти хом-ашё ва материаллар сотиб олиш, иш жойи учун ижара тўлашга етмаслиги сабабли</t>
  </si>
  <si>
    <t>Бошқа доимий ишга кирган</t>
  </si>
  <si>
    <t>Олий таълим муассасасига ўқишга кирган</t>
  </si>
  <si>
    <t>Нафақага чиққан</t>
  </si>
  <si>
    <t>Оила қурган</t>
  </si>
  <si>
    <t>Хизмат сафари (ҳарбий хизмат, чет давлатга)</t>
  </si>
  <si>
    <t>Фарзандли бўлган</t>
  </si>
  <si>
    <t>Вафот этган</t>
  </si>
  <si>
    <r>
      <rPr>
        <b/>
        <sz val="16"/>
        <color rgb="FF0070C0"/>
        <rFont val="Times New Roman"/>
        <family val="1"/>
        <charset val="204"/>
      </rPr>
      <t>2020</t>
    </r>
    <r>
      <rPr>
        <b/>
        <sz val="14"/>
        <color rgb="FF0070C0"/>
        <rFont val="Times New Roman"/>
        <family val="1"/>
        <charset val="204"/>
      </rPr>
      <t xml:space="preserve"> ЙИЛДА "ҲУНАРМАНД" УЮШМАСИ АЪЗОЛИГИДАН ЧИҚҚАН ЁКИ ФАОЛИЯТИНИ ТУГАТГАН ҲУНАРМАНДЛАР ТЎҒРИСИДА</t>
    </r>
  </si>
  <si>
    <t>(01.04.2020йил ҳоалтига)</t>
  </si>
  <si>
    <t>30 ёшгача бўлган ҳунармандлар</t>
  </si>
  <si>
    <t>Эркаклар</t>
  </si>
  <si>
    <t>Аёллар</t>
  </si>
  <si>
    <t xml:space="preserve"> Майда ҳайкалтарошлик 
буюмлари</t>
  </si>
  <si>
    <t>Муаллифлик мебеллари 
тайёрлаш</t>
  </si>
  <si>
    <t>Миллий либослар тайёрлаш</t>
  </si>
  <si>
    <t>Бош кийимлар тайёрлаш</t>
  </si>
  <si>
    <t>Новдадан буюмлар тўқиш</t>
  </si>
  <si>
    <t>Кўзгу тайёрлаш</t>
  </si>
  <si>
    <t>Ганч ўймакорлиги</t>
  </si>
  <si>
    <t>Ёғоч ўймакорлиги</t>
  </si>
  <si>
    <t>Тош ўймакорлиги</t>
  </si>
  <si>
    <t>Қўлда гилам тўқиш</t>
  </si>
  <si>
    <t>Соатсозлик</t>
  </si>
  <si>
    <t>Металлдан ясалган буюмлар</t>
  </si>
  <si>
    <t>Туникадан ясалган буюмлар</t>
  </si>
  <si>
    <t>Миллий пойабзал тайёрлаш</t>
  </si>
  <si>
    <t>Гул босилган газламалар ва 
чокли буюмлар</t>
  </si>
  <si>
    <t>Каштачилик</t>
  </si>
  <si>
    <t>Зардўзлик буюмлари</t>
  </si>
  <si>
    <t>Мусиқа асбоблари</t>
  </si>
  <si>
    <t>Чинни, фаянс ва сопол буюмлар</t>
  </si>
  <si>
    <t>Қимматбаҳо металлдан ясалган 
заргарлик буюмлари</t>
  </si>
  <si>
    <t>Ўйинчоқлар</t>
  </si>
  <si>
    <t>Чарм маҳсулотлари</t>
  </si>
  <si>
    <t>Ёғочдан тайёрланган халқ хунар. маҳсулотлари</t>
  </si>
  <si>
    <t>Ҳажмли ва шаклли қолибларда 
қуйилган буюмлар</t>
  </si>
  <si>
    <t>Эсталик буюмлари</t>
  </si>
  <si>
    <t>Оддий металдан миллий услубда тайёрланган тақинчоқлар</t>
  </si>
  <si>
    <t>Қўлда газламалар тўқиш</t>
  </si>
  <si>
    <t>Минатюра, ранг тасвир, наққошлик 
ва бўйоқли нақшлар</t>
  </si>
  <si>
    <t>Кандакорлик, мисгарлик 
буюмлари</t>
  </si>
  <si>
    <t>Бошқа</t>
  </si>
  <si>
    <t/>
  </si>
  <si>
    <t xml:space="preserve">ЖАМИ: </t>
  </si>
  <si>
    <t>ЖАМИ:</t>
  </si>
  <si>
    <t>Т/р</t>
  </si>
  <si>
    <t>янги 
аъзолар</t>
  </si>
  <si>
    <t>Аъзо ҳунармандлар таркиби</t>
  </si>
  <si>
    <t>Яратилган иш ўринлари</t>
  </si>
  <si>
    <t>2019 йил давомида:</t>
  </si>
  <si>
    <t>Ҳудуд 
номи</t>
  </si>
  <si>
    <t>сони</t>
  </si>
  <si>
    <t>суммаси</t>
  </si>
  <si>
    <t>(млн.сўм)</t>
  </si>
  <si>
    <t>"Ҳунармандларнинг ижтимоий таркиби тўғрисида 
МАЪЛУМОТ</t>
  </si>
  <si>
    <r>
      <t xml:space="preserve">01.04.2020 </t>
    </r>
    <r>
      <rPr>
        <i/>
        <sz val="12"/>
        <rFont val="Arial"/>
        <family val="2"/>
        <charset val="204"/>
      </rPr>
      <t>йил ҳолатига</t>
    </r>
  </si>
  <si>
    <t>жами:</t>
  </si>
  <si>
    <t>Аъзо 
ҳунармандлар
сони</t>
  </si>
  <si>
    <t>5-жадвал</t>
  </si>
  <si>
    <t>2018 йил давомида:</t>
  </si>
  <si>
    <t>Аъзо ҳунармандлар 
 сони</t>
  </si>
  <si>
    <t>2018 йил</t>
  </si>
  <si>
    <t>2019 йил</t>
  </si>
  <si>
    <t>Амалга оширилган 
ҳунармандчилик лойиҳалари</t>
  </si>
  <si>
    <t>Жами лойиҳалар</t>
  </si>
  <si>
    <t>РЕЖА</t>
  </si>
  <si>
    <t>ФАКТ</t>
  </si>
  <si>
    <t>режа</t>
  </si>
  <si>
    <t>Сони</t>
  </si>
  <si>
    <t>Сумма</t>
  </si>
  <si>
    <t>аъзо ҳунармандларнинг йўналишлари тўғрисида</t>
  </si>
  <si>
    <t>т/р</t>
  </si>
  <si>
    <t xml:space="preserve"> Ҳунармандчилик йўналиши</t>
  </si>
  <si>
    <t>Умумий
сони</t>
  </si>
  <si>
    <t>Улуши</t>
  </si>
  <si>
    <t>Гул босилган газламалар ва чокли буюмлар</t>
  </si>
  <si>
    <t>Ёғочдан тайёрланган халқ хунармандчилиги маҳсулотлари</t>
  </si>
  <si>
    <t>Муаллифлик мебеллари тайёрлаш</t>
  </si>
  <si>
    <t>Қимматбаҳо металлдан ясалган заргарлик буюмлари</t>
  </si>
  <si>
    <t>Ҳажмли ва шаклли қолипларда қуйилган буюмлар</t>
  </si>
  <si>
    <t>Эсдалик буюмлари</t>
  </si>
  <si>
    <t>Миниатюра, ранг тасвир, наққошлик ва бўёқли нақшлар</t>
  </si>
  <si>
    <t>Майда ҳайкалтарошлик буюмлари</t>
  </si>
  <si>
    <t>Жами:</t>
  </si>
  <si>
    <t>Ҳунармандчиликни ривожлантириш дастури доирасида кредитлар ажратилиши тўғрисида</t>
  </si>
  <si>
    <t>млрд сўм</t>
  </si>
  <si>
    <t>Ҳудуд номи</t>
  </si>
  <si>
    <t>ажратилиши белгиланган</t>
  </si>
  <si>
    <t>ажратилган</t>
  </si>
  <si>
    <t>ўзлаштириш даражаси</t>
  </si>
  <si>
    <t>жами</t>
  </si>
  <si>
    <t>Халқ
банки</t>
  </si>
  <si>
    <t>Микро-кредит-банк</t>
  </si>
  <si>
    <t>Агро
банк</t>
  </si>
  <si>
    <t>Микро-
кредит-
банк</t>
  </si>
  <si>
    <t xml:space="preserve">сони </t>
  </si>
  <si>
    <t>Қорақалпоғистон 
Республикаси</t>
  </si>
  <si>
    <t xml:space="preserve">Андижон
вилояти </t>
  </si>
  <si>
    <t>Бухоро
вилояти</t>
  </si>
  <si>
    <t>Жиззах
вилояти</t>
  </si>
  <si>
    <t>Қашқадарё
вилояти</t>
  </si>
  <si>
    <t>Навоий
вилояти</t>
  </si>
  <si>
    <t>Наманган
вилояти</t>
  </si>
  <si>
    <t>Самарқанд
вилояти</t>
  </si>
  <si>
    <t>Сурхондарё
вилояти</t>
  </si>
  <si>
    <t>Сирдарё
вилояти</t>
  </si>
  <si>
    <t>Тошкент
вилояти</t>
  </si>
  <si>
    <t>Фарғона
вилояти</t>
  </si>
  <si>
    <t>Хоразм
вилояти</t>
  </si>
  <si>
    <t>Тошкент
шаҳри</t>
  </si>
  <si>
    <t>Андижон вилояти</t>
  </si>
  <si>
    <t>Бухоро вилояти</t>
  </si>
  <si>
    <t>Жиззах вилояти</t>
  </si>
  <si>
    <t>Қашқадарё вилояти</t>
  </si>
  <si>
    <t>Навоий вилояти</t>
  </si>
  <si>
    <t>Наманган вилояти</t>
  </si>
  <si>
    <t>Самарқанд вилояти</t>
  </si>
  <si>
    <t>Сурхондарё вилояти</t>
  </si>
  <si>
    <t>Сирдарё вилояти</t>
  </si>
  <si>
    <t>Тошкент вилояти</t>
  </si>
  <si>
    <t>Фарғона вилояти</t>
  </si>
  <si>
    <t>Хоразм вилояти</t>
  </si>
  <si>
    <t>Тошкент шаҳар</t>
  </si>
  <si>
    <t>Халқ амалий санъати усталари Миллий каталогига</t>
  </si>
  <si>
    <t xml:space="preserve">ҳамда ҳамда туризм соҳасида фаолият юритаётган ҳунармандлар </t>
  </si>
  <si>
    <t xml:space="preserve">реестрига киритилган ҳунармандлар тўғрисида </t>
  </si>
  <si>
    <t xml:space="preserve">Миллий 
каталогга
киритилган 
ҳунармандлар
сони </t>
  </si>
  <si>
    <t>Туризм соҳасида фаолият юритаётган ҳунармандлар реестрига киритилган ҳунармандлар
сони</t>
  </si>
  <si>
    <t>Қорақалпоғистон
Республикаси</t>
  </si>
  <si>
    <t>Андижон
вилояти</t>
  </si>
  <si>
    <t>Тошкент 
шаҳар</t>
  </si>
  <si>
    <t xml:space="preserve">Ҳунарманд уюшмаси аъзолари фаолиятининг йўналишлари тўғрисида
</t>
  </si>
  <si>
    <t>Йўналиш</t>
  </si>
  <si>
    <t>Тошкент
шаҳар</t>
  </si>
  <si>
    <t>Ёғочдан тайёрланган халқ хунармандчилик маҳсулотлари</t>
  </si>
  <si>
    <r>
      <rPr>
        <b/>
        <sz val="14"/>
        <color theme="1"/>
        <rFont val="Arial"/>
        <family val="2"/>
        <charset val="204"/>
      </rPr>
      <t>"</t>
    </r>
    <r>
      <rPr>
        <b/>
        <sz val="14"/>
        <color rgb="FF002060"/>
        <rFont val="Arial"/>
        <family val="2"/>
        <charset val="204"/>
      </rPr>
      <t>Ҳунарманд</t>
    </r>
    <r>
      <rPr>
        <b/>
        <sz val="14"/>
        <color theme="1"/>
        <rFont val="Arial"/>
        <family val="2"/>
        <charset val="204"/>
      </rPr>
      <t>"</t>
    </r>
    <r>
      <rPr>
        <b/>
        <sz val="14"/>
        <color rgb="FF2E74B5"/>
        <rFont val="Arial"/>
        <family val="2"/>
        <charset val="204"/>
      </rPr>
      <t xml:space="preserve"> </t>
    </r>
    <r>
      <rPr>
        <b/>
        <sz val="14"/>
        <color rgb="FF002060"/>
        <rFont val="Arial"/>
        <family val="2"/>
        <charset val="204"/>
      </rPr>
      <t>уюшмасига аъзо ҳунармандлар тўғрисида</t>
    </r>
    <r>
      <rPr>
        <b/>
        <sz val="14"/>
        <color rgb="FFC00000"/>
        <rFont val="Arial"/>
        <family val="2"/>
        <charset val="204"/>
      </rPr>
      <t xml:space="preserve">
МАЪЛУМОТ</t>
    </r>
  </si>
  <si>
    <r>
      <rPr>
        <b/>
        <sz val="16"/>
        <color rgb="FF002060"/>
        <rFont val="Arial"/>
        <family val="2"/>
        <charset val="204"/>
      </rPr>
      <t xml:space="preserve">Ҳунармандчилик йўналишида яратилган иш ўринлари тўғрисида </t>
    </r>
    <r>
      <rPr>
        <b/>
        <sz val="16"/>
        <color rgb="FF2E74B5"/>
        <rFont val="Arial"/>
        <family val="2"/>
        <charset val="204"/>
      </rPr>
      <t xml:space="preserve">
</t>
    </r>
    <r>
      <rPr>
        <b/>
        <sz val="16"/>
        <color rgb="FFC00000"/>
        <rFont val="Arial"/>
        <family val="2"/>
        <charset val="204"/>
      </rPr>
      <t>МАЪЛУМОТ</t>
    </r>
  </si>
  <si>
    <r>
      <rPr>
        <b/>
        <sz val="18"/>
        <color rgb="FF002060"/>
        <rFont val="Arial"/>
        <family val="2"/>
        <charset val="204"/>
      </rPr>
      <t>Ҳунармандчилик лойиҳаларини амалга ошириш ҳолати тўғрисида</t>
    </r>
    <r>
      <rPr>
        <b/>
        <sz val="18"/>
        <color rgb="FF2E74B5"/>
        <rFont val="Arial"/>
        <family val="2"/>
        <charset val="204"/>
      </rPr>
      <t xml:space="preserve">
</t>
    </r>
    <r>
      <rPr>
        <b/>
        <sz val="18"/>
        <color rgb="FFC00000"/>
        <rFont val="Arial"/>
        <family val="2"/>
        <charset val="204"/>
      </rPr>
      <t>МАЪЛУМОТ</t>
    </r>
  </si>
  <si>
    <t>факт</t>
  </si>
  <si>
    <t>Микрокредитбанк</t>
  </si>
  <si>
    <t>Агробанк</t>
  </si>
  <si>
    <t>Халқ банки</t>
  </si>
  <si>
    <r>
      <rPr>
        <b/>
        <sz val="20"/>
        <color rgb="FF002060"/>
        <rFont val="Arial"/>
        <family val="2"/>
        <charset val="204"/>
      </rPr>
      <t xml:space="preserve">Ҳунарманд уюшмасига аъзо ҳунармандларнинг йўналишлар кесимига тўғри келиши бўйича </t>
    </r>
    <r>
      <rPr>
        <b/>
        <sz val="20"/>
        <color rgb="FFC00000"/>
        <rFont val="Arial"/>
        <family val="2"/>
        <charset val="204"/>
      </rPr>
      <t xml:space="preserve">
МАЪЛУМОТ</t>
    </r>
  </si>
  <si>
    <t xml:space="preserve">"Ҳунарманд" уюшмасига </t>
  </si>
  <si>
    <t>Қорақалпоғистон Республикаси</t>
  </si>
  <si>
    <t>Худуд номи</t>
  </si>
  <si>
    <t>2020 йил:</t>
  </si>
  <si>
    <t>2020 йил
(режа)</t>
  </si>
  <si>
    <t>2020 йилда
 амалга ошириладиган лойиҳалар</t>
  </si>
  <si>
    <t xml:space="preserve"> Фаолият йуритаётган Ҳунар-
мандлар
 сони</t>
  </si>
  <si>
    <t xml:space="preserve"> Фаолият йуритаётган Шогирдлар сони</t>
  </si>
  <si>
    <r>
      <rPr>
        <b/>
        <sz val="12"/>
        <color rgb="FFC00000"/>
        <rFont val="Arial"/>
        <family val="2"/>
        <charset val="204"/>
      </rPr>
      <t>2020</t>
    </r>
    <r>
      <rPr>
        <b/>
        <sz val="12"/>
        <color theme="1"/>
        <rFont val="Arial"/>
        <family val="2"/>
        <charset val="204"/>
      </rPr>
      <t xml:space="preserve"> </t>
    </r>
    <r>
      <rPr>
        <b/>
        <sz val="12"/>
        <color rgb="FF002060"/>
        <rFont val="Arial"/>
        <family val="2"/>
        <charset val="204"/>
      </rPr>
      <t>йил</t>
    </r>
    <r>
      <rPr>
        <b/>
        <sz val="12"/>
        <color theme="1"/>
        <rFont val="Arial"/>
        <family val="2"/>
        <charset val="204"/>
      </rPr>
      <t xml:space="preserve"> 20 </t>
    </r>
    <r>
      <rPr>
        <b/>
        <sz val="12"/>
        <color rgb="FF002060"/>
        <rFont val="Arial"/>
        <family val="2"/>
        <charset val="204"/>
      </rPr>
      <t>август</t>
    </r>
    <r>
      <rPr>
        <b/>
        <sz val="12"/>
        <color theme="1"/>
        <rFont val="Arial"/>
        <family val="2"/>
        <charset val="204"/>
      </rPr>
      <t xml:space="preserve"> ҳолатига</t>
    </r>
  </si>
  <si>
    <r>
      <rPr>
        <b/>
        <sz val="12"/>
        <color rgb="FFC00000"/>
        <rFont val="Arial"/>
        <family val="2"/>
        <charset val="204"/>
      </rPr>
      <t>2020</t>
    </r>
    <r>
      <rPr>
        <b/>
        <sz val="12"/>
        <color theme="1"/>
        <rFont val="Arial"/>
        <family val="2"/>
        <charset val="204"/>
      </rPr>
      <t xml:space="preserve"> </t>
    </r>
    <r>
      <rPr>
        <b/>
        <sz val="12"/>
        <color rgb="FF002060"/>
        <rFont val="Arial"/>
        <family val="2"/>
        <charset val="204"/>
      </rPr>
      <t>йил</t>
    </r>
    <r>
      <rPr>
        <b/>
        <sz val="12"/>
        <color theme="1"/>
        <rFont val="Arial"/>
        <family val="2"/>
        <charset val="204"/>
      </rPr>
      <t xml:space="preserve"> 20 </t>
    </r>
    <r>
      <rPr>
        <b/>
        <sz val="12"/>
        <color rgb="FF002060"/>
        <rFont val="Arial"/>
        <family val="2"/>
        <charset val="204"/>
      </rPr>
      <t>авугст</t>
    </r>
    <r>
      <rPr>
        <b/>
        <sz val="12"/>
        <color theme="1"/>
        <rFont val="Arial"/>
        <family val="2"/>
        <charset val="204"/>
      </rPr>
      <t xml:space="preserve"> ҳолатига</t>
    </r>
  </si>
  <si>
    <r>
      <rPr>
        <sz val="12"/>
        <color rgb="FFC00000"/>
        <rFont val="Arial"/>
        <family val="2"/>
        <charset val="204"/>
      </rPr>
      <t>2020</t>
    </r>
    <r>
      <rPr>
        <sz val="12"/>
        <color rgb="FF2E74B5"/>
        <rFont val="Arial"/>
        <family val="2"/>
        <charset val="204"/>
      </rPr>
      <t xml:space="preserve"> </t>
    </r>
    <r>
      <rPr>
        <sz val="12"/>
        <color rgb="FF002060"/>
        <rFont val="Arial"/>
        <family val="2"/>
        <charset val="204"/>
      </rPr>
      <t>йил</t>
    </r>
    <r>
      <rPr>
        <sz val="12"/>
        <color rgb="FF2E74B5"/>
        <rFont val="Arial"/>
        <family val="2"/>
        <charset val="204"/>
      </rPr>
      <t xml:space="preserve"> 20 </t>
    </r>
    <r>
      <rPr>
        <sz val="12"/>
        <color rgb="FF002060"/>
        <rFont val="Arial"/>
        <family val="2"/>
        <charset val="204"/>
      </rPr>
      <t>август</t>
    </r>
    <r>
      <rPr>
        <sz val="12"/>
        <color rgb="FF2E74B5"/>
        <rFont val="Arial"/>
        <family val="2"/>
        <charset val="204"/>
      </rPr>
      <t xml:space="preserve"> </t>
    </r>
    <r>
      <rPr>
        <sz val="12"/>
        <color theme="1"/>
        <rFont val="Arial"/>
        <family val="2"/>
        <charset val="204"/>
      </rPr>
      <t>ҳолатига</t>
    </r>
  </si>
  <si>
    <t xml:space="preserve"> Фаолият юритаётган Ҳунармандлар ва шогирдлар сони тўғрисида</t>
  </si>
  <si>
    <r>
      <rPr>
        <b/>
        <sz val="12"/>
        <color rgb="FFC00000"/>
        <rFont val="Arial"/>
        <family val="2"/>
        <charset val="204"/>
      </rPr>
      <t>2020</t>
    </r>
    <r>
      <rPr>
        <b/>
        <sz val="12"/>
        <color theme="1"/>
        <rFont val="Arial"/>
        <family val="2"/>
        <charset val="204"/>
      </rPr>
      <t xml:space="preserve"> </t>
    </r>
    <r>
      <rPr>
        <b/>
        <sz val="12"/>
        <color rgb="FF002060"/>
        <rFont val="Arial"/>
        <family val="2"/>
        <charset val="204"/>
      </rPr>
      <t>йил</t>
    </r>
    <r>
      <rPr>
        <b/>
        <sz val="12"/>
        <color theme="1"/>
        <rFont val="Arial"/>
        <family val="2"/>
        <charset val="204"/>
      </rPr>
      <t xml:space="preserve"> 01 октябр ҳолатига</t>
    </r>
  </si>
  <si>
    <r>
      <rPr>
        <b/>
        <sz val="12"/>
        <color rgb="FFC00000"/>
        <rFont val="Arial"/>
        <family val="2"/>
        <charset val="204"/>
      </rPr>
      <t>2020</t>
    </r>
    <r>
      <rPr>
        <b/>
        <sz val="12"/>
        <color theme="1"/>
        <rFont val="Arial"/>
        <family val="2"/>
        <charset val="204"/>
      </rPr>
      <t xml:space="preserve"> </t>
    </r>
    <r>
      <rPr>
        <b/>
        <sz val="12"/>
        <color rgb="FF002060"/>
        <rFont val="Arial"/>
        <family val="2"/>
        <charset val="204"/>
      </rPr>
      <t>йил</t>
    </r>
    <r>
      <rPr>
        <b/>
        <sz val="12"/>
        <color theme="1"/>
        <rFont val="Arial"/>
        <family val="2"/>
        <charset val="204"/>
      </rPr>
      <t xml:space="preserve"> 01</t>
    </r>
    <r>
      <rPr>
        <b/>
        <sz val="12"/>
        <color rgb="FF002060"/>
        <rFont val="Arial"/>
        <family val="2"/>
        <charset val="204"/>
      </rPr>
      <t xml:space="preserve"> октяб</t>
    </r>
    <r>
      <rPr>
        <b/>
        <sz val="12"/>
        <color theme="1"/>
        <rFont val="Arial"/>
        <family val="2"/>
        <charset val="204"/>
      </rPr>
      <t>р ҳолатига</t>
    </r>
  </si>
  <si>
    <r>
      <rPr>
        <b/>
        <sz val="16"/>
        <color rgb="FFC00000"/>
        <rFont val="Arial"/>
        <family val="2"/>
        <charset val="204"/>
      </rPr>
      <t>2020</t>
    </r>
    <r>
      <rPr>
        <b/>
        <sz val="16"/>
        <rFont val="Arial"/>
        <family val="2"/>
        <charset val="204"/>
      </rPr>
      <t xml:space="preserve"> </t>
    </r>
    <r>
      <rPr>
        <b/>
        <sz val="16"/>
        <color rgb="FF002060"/>
        <rFont val="Arial"/>
        <family val="2"/>
        <charset val="204"/>
      </rPr>
      <t>йил</t>
    </r>
    <r>
      <rPr>
        <b/>
        <sz val="16"/>
        <rFont val="Arial"/>
        <family val="2"/>
        <charset val="204"/>
      </rPr>
      <t xml:space="preserve"> 01 октябр ҳолатига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</si>
</sst>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с_ў_м_-;\-* #,##0.00\ _с_ў_м_-;_-* &quot;-&quot;??\ _с_ў_м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#,##0.0"/>
    <numFmt numFmtId="168" formatCode="0.0"/>
    <numFmt numFmtId="169" formatCode="_-* #,##0\ _₽_-;\-* #,##0\ _₽_-;_-* &quot;-&quot;??\ _₽_-;_-@_-"/>
    <numFmt numFmtId="170" formatCode="#,##0_ ;\-#,##0\ "/>
    <numFmt numFmtId="171" formatCode="#,##0.0_ ;\-#,##0.0\ "/>
    <numFmt numFmtId="172" formatCode="_-* #,##0.0\ _₽_-;\-* #,##0.0\ _₽_-;_-* &quot;-&quot;\ _₽_-;_-@_-"/>
    <numFmt numFmtId="173" formatCode="0.0%"/>
    <numFmt numFmtId="174" formatCode="_-* #,##0.00\ _€_-;\-* #,##0.00\ _€_-;_-* &quot;-&quot;??\ _€_-;_-@_-"/>
  </numFmts>
  <fonts count="97"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0070C0"/>
      <name val="Arial"/>
      <family val="2"/>
      <charset val="204"/>
    </font>
    <font>
      <sz val="14"/>
      <color theme="1"/>
      <name val="Arial"/>
      <family val="2"/>
      <charset val="204"/>
    </font>
    <font>
      <sz val="14"/>
      <color rgb="FF0070C0"/>
      <name val="Arial"/>
      <family val="2"/>
      <charset val="204"/>
    </font>
    <font>
      <i/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3"/>
      <color theme="1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4"/>
      <color rgb="FF0070C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b/>
      <sz val="14"/>
      <color rgb="FF0070C0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sz val="14"/>
      <name val="Arial"/>
      <family val="2"/>
      <charset val="204"/>
    </font>
    <font>
      <i/>
      <sz val="14"/>
      <name val="Arial"/>
      <family val="2"/>
      <charset val="204"/>
    </font>
    <font>
      <b/>
      <sz val="13"/>
      <color theme="1"/>
      <name val="Arial"/>
      <family val="2"/>
      <charset val="204"/>
    </font>
    <font>
      <i/>
      <sz val="13"/>
      <color theme="1"/>
      <name val="Arial"/>
      <family val="2"/>
      <charset val="204"/>
    </font>
    <font>
      <i/>
      <sz val="13"/>
      <color rgb="FF0070C0"/>
      <name val="Arial"/>
      <family val="2"/>
      <charset val="204"/>
    </font>
    <font>
      <b/>
      <i/>
      <sz val="13"/>
      <color theme="1"/>
      <name val="Arial"/>
      <family val="2"/>
      <charset val="204"/>
    </font>
    <font>
      <b/>
      <sz val="14"/>
      <color rgb="FFC00000"/>
      <name val="Arial"/>
      <family val="2"/>
      <charset val="204"/>
    </font>
    <font>
      <sz val="16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b/>
      <sz val="16"/>
      <name val="Arial"/>
      <family val="2"/>
      <charset val="204"/>
    </font>
    <font>
      <i/>
      <sz val="16"/>
      <color rgb="FF0070C0"/>
      <name val="Arial"/>
      <family val="2"/>
      <charset val="204"/>
    </font>
    <font>
      <b/>
      <sz val="18"/>
      <color indexed="8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3"/>
      <color indexed="8"/>
      <name val="Arial"/>
      <family val="2"/>
      <charset val="204"/>
    </font>
    <font>
      <i/>
      <sz val="11"/>
      <color theme="1"/>
      <name val="Arial"/>
      <family val="2"/>
      <charset val="204"/>
    </font>
    <font>
      <b/>
      <sz val="13"/>
      <color rgb="FFC00000"/>
      <name val="Arial"/>
      <family val="2"/>
      <charset val="204"/>
    </font>
    <font>
      <b/>
      <sz val="18"/>
      <color rgb="FFC00000"/>
      <name val="Arial"/>
      <family val="2"/>
      <charset val="204"/>
    </font>
    <font>
      <b/>
      <i/>
      <sz val="16"/>
      <color rgb="FFC00000"/>
      <name val="Arial"/>
      <family val="2"/>
      <charset val="204"/>
    </font>
    <font>
      <sz val="16"/>
      <name val="Arial"/>
      <family val="2"/>
      <charset val="204"/>
    </font>
    <font>
      <b/>
      <sz val="20"/>
      <color rgb="FFC00000"/>
      <name val="Arial"/>
      <family val="2"/>
      <charset val="204"/>
    </font>
    <font>
      <sz val="15"/>
      <color theme="1"/>
      <name val="Arial"/>
      <family val="2"/>
      <charset val="204"/>
    </font>
    <font>
      <i/>
      <sz val="15"/>
      <color theme="1"/>
      <name val="Arial"/>
      <family val="2"/>
      <charset val="204"/>
    </font>
    <font>
      <b/>
      <sz val="18"/>
      <color rgb="FF2E74B5"/>
      <name val="Arial"/>
      <family val="2"/>
      <charset val="204"/>
    </font>
    <font>
      <b/>
      <sz val="15"/>
      <color theme="1"/>
      <name val="Arial"/>
      <family val="2"/>
      <charset val="204"/>
    </font>
    <font>
      <b/>
      <sz val="15"/>
      <color rgb="FFC00000"/>
      <name val="Arial"/>
      <family val="2"/>
      <charset val="204"/>
    </font>
    <font>
      <b/>
      <sz val="14"/>
      <color rgb="FF2E74B5"/>
      <name val="Arial"/>
      <family val="2"/>
      <charset val="204"/>
    </font>
    <font>
      <b/>
      <sz val="12"/>
      <color rgb="FFC00000"/>
      <name val="Arial"/>
      <family val="2"/>
      <charset val="204"/>
    </font>
    <font>
      <b/>
      <sz val="16"/>
      <color rgb="FF2E74B5"/>
      <name val="Arial"/>
      <family val="2"/>
      <charset val="204"/>
    </font>
    <font>
      <b/>
      <sz val="16"/>
      <color rgb="FFC00000"/>
      <name val="Arial"/>
      <family val="2"/>
      <charset val="204"/>
    </font>
    <font>
      <i/>
      <sz val="14"/>
      <color rgb="FFC00000"/>
      <name val="Arial"/>
      <family val="2"/>
      <charset val="204"/>
    </font>
    <font>
      <sz val="14"/>
      <color rgb="FF2E74B5"/>
      <name val="Arial"/>
      <family val="2"/>
      <charset val="204"/>
    </font>
    <font>
      <sz val="12"/>
      <color rgb="FF2E74B5"/>
      <name val="Arial"/>
      <family val="2"/>
      <charset val="204"/>
    </font>
    <font>
      <sz val="12"/>
      <color rgb="FFC00000"/>
      <name val="Arial"/>
      <family val="2"/>
      <charset val="204"/>
    </font>
    <font>
      <b/>
      <sz val="15"/>
      <color rgb="FF002060"/>
      <name val="Arial"/>
      <family val="2"/>
      <charset val="204"/>
    </font>
    <font>
      <i/>
      <sz val="11"/>
      <color rgb="FF002060"/>
      <name val="Arial"/>
      <family val="2"/>
      <charset val="204"/>
    </font>
    <font>
      <b/>
      <sz val="13"/>
      <color rgb="FF002060"/>
      <name val="Arial"/>
      <family val="2"/>
      <charset val="204"/>
    </font>
    <font>
      <sz val="11"/>
      <color rgb="FF002060"/>
      <name val="Arial"/>
      <family val="2"/>
      <charset val="204"/>
    </font>
    <font>
      <sz val="11"/>
      <color theme="1"/>
      <name val="Arial"/>
      <family val="2"/>
      <charset val="204"/>
    </font>
    <font>
      <sz val="13"/>
      <color rgb="FF000000"/>
      <name val="Arial"/>
      <family val="2"/>
      <charset val="204"/>
    </font>
    <font>
      <sz val="10"/>
      <name val="Arial Cyr"/>
      <charset val="204"/>
    </font>
    <font>
      <b/>
      <sz val="14"/>
      <color rgb="FF002060"/>
      <name val="Arial"/>
      <family val="2"/>
      <charset val="204"/>
    </font>
    <font>
      <b/>
      <sz val="16"/>
      <color rgb="FF002060"/>
      <name val="Arial"/>
      <family val="2"/>
      <charset val="204"/>
    </font>
    <font>
      <b/>
      <sz val="18"/>
      <color rgb="FF002060"/>
      <name val="Arial"/>
      <family val="2"/>
      <charset val="204"/>
    </font>
    <font>
      <b/>
      <i/>
      <sz val="14"/>
      <color rgb="FF002060"/>
      <name val="Arial"/>
      <family val="2"/>
      <charset val="204"/>
    </font>
    <font>
      <b/>
      <sz val="15"/>
      <color rgb="FF002060"/>
      <name val="Arial Narrow"/>
      <family val="2"/>
      <charset val="204"/>
    </font>
    <font>
      <b/>
      <sz val="16"/>
      <color rgb="FFC00000"/>
      <name val="Arial Narrow"/>
      <family val="2"/>
      <charset val="204"/>
    </font>
    <font>
      <sz val="14"/>
      <color indexed="8"/>
      <name val="Arial"/>
      <family val="2"/>
      <charset val="204"/>
    </font>
    <font>
      <b/>
      <sz val="14"/>
      <color rgb="FFC00000"/>
      <name val="Arial Narrow"/>
      <family val="2"/>
      <charset val="204"/>
    </font>
    <font>
      <b/>
      <sz val="12"/>
      <color rgb="FF002060"/>
      <name val="Arial"/>
      <family val="2"/>
      <charset val="204"/>
    </font>
    <font>
      <i/>
      <sz val="13"/>
      <color rgb="FF002060"/>
      <name val="Arial"/>
      <family val="2"/>
      <charset val="204"/>
    </font>
    <font>
      <b/>
      <i/>
      <sz val="13"/>
      <color rgb="FF002060"/>
      <name val="Arial"/>
      <family val="2"/>
      <charset val="204"/>
    </font>
    <font>
      <sz val="13"/>
      <color rgb="FF002060"/>
      <name val="Arial"/>
      <family val="2"/>
      <charset val="204"/>
    </font>
    <font>
      <sz val="13"/>
      <color rgb="FFC00000"/>
      <name val="Arial"/>
      <family val="2"/>
      <charset val="204"/>
    </font>
    <font>
      <sz val="14"/>
      <color rgb="FF002060"/>
      <name val="Arial"/>
      <family val="2"/>
      <charset val="204"/>
    </font>
    <font>
      <sz val="12"/>
      <color rgb="FF002060"/>
      <name val="Arial"/>
      <family val="2"/>
      <charset val="204"/>
    </font>
    <font>
      <b/>
      <sz val="18"/>
      <color rgb="FF0070C0"/>
      <name val="Arial"/>
      <family val="2"/>
      <charset val="204"/>
    </font>
    <font>
      <sz val="16"/>
      <color rgb="FF002060"/>
      <name val="Arial"/>
      <family val="2"/>
      <charset val="204"/>
    </font>
    <font>
      <b/>
      <sz val="20"/>
      <color rgb="FF002060"/>
      <name val="Arial"/>
      <family val="2"/>
      <charset val="204"/>
    </font>
    <font>
      <sz val="18"/>
      <color rgb="FF002060"/>
      <name val="Arial"/>
      <family val="2"/>
      <charset val="204"/>
    </font>
    <font>
      <sz val="15"/>
      <color rgb="FF002060"/>
      <name val="Arial"/>
      <family val="2"/>
      <charset val="204"/>
    </font>
    <font>
      <sz val="10"/>
      <name val="Arial"/>
      <family val="2"/>
      <charset val="204"/>
    </font>
    <font>
      <sz val="12"/>
      <name val="a_Timer"/>
      <charset val="204"/>
    </font>
    <font>
      <sz val="11"/>
      <color indexed="8"/>
      <name val="Calibri"/>
      <family val="2"/>
      <charset val="204"/>
    </font>
    <font>
      <sz val="10"/>
      <name val="Arial Cyr"/>
    </font>
    <font>
      <sz val="15"/>
      <color theme="1"/>
      <name val="Calibri"/>
      <family val="2"/>
      <scheme val="minor"/>
    </font>
    <font>
      <b/>
      <sz val="15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0" fontId="7" fillId="0" borderId="0"/>
    <xf numFmtId="0" fontId="6" fillId="0" borderId="0"/>
    <xf numFmtId="43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67" fillId="0" borderId="0"/>
    <xf numFmtId="0" fontId="2" fillId="0" borderId="0"/>
    <xf numFmtId="0" fontId="67" fillId="0" borderId="0"/>
    <xf numFmtId="0" fontId="88" fillId="0" borderId="0"/>
    <xf numFmtId="0" fontId="2" fillId="0" borderId="0"/>
    <xf numFmtId="0" fontId="89" fillId="0" borderId="0"/>
    <xf numFmtId="0" fontId="2" fillId="0" borderId="0"/>
    <xf numFmtId="0" fontId="2" fillId="0" borderId="0"/>
    <xf numFmtId="0" fontId="67" fillId="0" borderId="0"/>
    <xf numFmtId="0" fontId="88" fillId="0" borderId="0"/>
    <xf numFmtId="0" fontId="67" fillId="0" borderId="0"/>
    <xf numFmtId="0" fontId="88" fillId="0" borderId="0"/>
    <xf numFmtId="0" fontId="2" fillId="0" borderId="0"/>
    <xf numFmtId="9" fontId="90" fillId="0" borderId="0" applyFont="0" applyFill="0" applyBorder="0" applyAlignment="0" applyProtection="0"/>
    <xf numFmtId="0" fontId="88" fillId="0" borderId="0"/>
    <xf numFmtId="0" fontId="1" fillId="0" borderId="0"/>
    <xf numFmtId="174" fontId="91" fillId="0" borderId="0" applyFont="0" applyFill="0" applyBorder="0" applyAlignment="0" applyProtection="0"/>
    <xf numFmtId="9" fontId="91" fillId="0" borderId="0" applyFont="0" applyFill="0" applyBorder="0" applyAlignment="0" applyProtection="0"/>
  </cellStyleXfs>
  <cellXfs count="443">
    <xf numFmtId="0" fontId="0" fillId="0" borderId="0" xfId="0"/>
    <xf numFmtId="0" fontId="9" fillId="0" borderId="0" xfId="0" applyFont="1"/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11" fillId="0" borderId="0" xfId="0" applyFont="1"/>
    <xf numFmtId="0" fontId="12" fillId="0" borderId="0" xfId="0" applyFont="1"/>
    <xf numFmtId="0" fontId="12" fillId="0" borderId="0" xfId="0" applyFont="1" applyBorder="1"/>
    <xf numFmtId="0" fontId="14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3" fillId="2" borderId="0" xfId="0" applyFont="1" applyFill="1" applyBorder="1"/>
    <xf numFmtId="0" fontId="12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0" fillId="0" borderId="0" xfId="0" applyFont="1"/>
    <xf numFmtId="0" fontId="23" fillId="0" borderId="0" xfId="0" applyFont="1"/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textRotation="90" wrapText="1"/>
    </xf>
    <xf numFmtId="0" fontId="19" fillId="0" borderId="0" xfId="0" applyFont="1" applyFill="1" applyBorder="1" applyAlignment="1">
      <alignment horizontal="center" vertical="center" textRotation="90"/>
    </xf>
    <xf numFmtId="0" fontId="19" fillId="0" borderId="1" xfId="0" applyFont="1" applyFill="1" applyBorder="1" applyAlignment="1">
      <alignment horizontal="center" vertical="center" textRotation="90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textRotation="90" wrapText="1"/>
    </xf>
    <xf numFmtId="3" fontId="20" fillId="0" borderId="0" xfId="0" applyNumberFormat="1" applyFont="1" applyFill="1" applyBorder="1" applyAlignment="1">
      <alignment horizontal="center" vertical="center"/>
    </xf>
    <xf numFmtId="3" fontId="19" fillId="4" borderId="1" xfId="0" applyNumberFormat="1" applyFont="1" applyFill="1" applyBorder="1" applyAlignment="1">
      <alignment horizontal="center" vertical="center"/>
    </xf>
    <xf numFmtId="9" fontId="19" fillId="4" borderId="1" xfId="5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3" fontId="19" fillId="0" borderId="0" xfId="0" applyNumberFormat="1" applyFont="1" applyFill="1" applyBorder="1" applyAlignment="1">
      <alignment horizontal="center" vertical="center"/>
    </xf>
    <xf numFmtId="9" fontId="20" fillId="0" borderId="0" xfId="5" applyFont="1" applyBorder="1" applyAlignment="1">
      <alignment horizontal="center" vertical="center"/>
    </xf>
    <xf numFmtId="3" fontId="24" fillId="4" borderId="1" xfId="0" applyNumberFormat="1" applyFont="1" applyFill="1" applyBorder="1" applyAlignment="1">
      <alignment horizontal="center" vertical="center"/>
    </xf>
    <xf numFmtId="9" fontId="24" fillId="4" borderId="1" xfId="5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left" vertical="center" wrapText="1"/>
    </xf>
    <xf numFmtId="3" fontId="20" fillId="2" borderId="1" xfId="0" applyNumberFormat="1" applyFont="1" applyFill="1" applyBorder="1" applyAlignment="1">
      <alignment horizontal="center" vertical="center"/>
    </xf>
    <xf numFmtId="3" fontId="19" fillId="2" borderId="1" xfId="0" applyNumberFormat="1" applyFont="1" applyFill="1" applyBorder="1" applyAlignment="1">
      <alignment horizontal="center" vertical="center"/>
    </xf>
    <xf numFmtId="14" fontId="11" fillId="0" borderId="0" xfId="0" applyNumberFormat="1" applyFont="1" applyBorder="1" applyAlignment="1">
      <alignment horizontal="right" vertical="center"/>
    </xf>
    <xf numFmtId="0" fontId="12" fillId="0" borderId="6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15" fillId="0" borderId="0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2" fillId="0" borderId="2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14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14" fontId="13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/>
    <xf numFmtId="0" fontId="11" fillId="0" borderId="5" xfId="0" applyFont="1" applyBorder="1" applyAlignment="1">
      <alignment vertical="center"/>
    </xf>
    <xf numFmtId="0" fontId="9" fillId="0" borderId="0" xfId="0" applyFont="1" applyBorder="1"/>
    <xf numFmtId="0" fontId="12" fillId="0" borderId="0" xfId="0" applyFont="1" applyAlignment="1">
      <alignment horizontal="center" vertical="center"/>
    </xf>
    <xf numFmtId="0" fontId="9" fillId="0" borderId="0" xfId="0" applyFont="1" applyFill="1"/>
    <xf numFmtId="0" fontId="1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3" fillId="2" borderId="16" xfId="0" applyFont="1" applyFill="1" applyBorder="1" applyAlignment="1">
      <alignment horizontal="left" vertical="center"/>
    </xf>
    <xf numFmtId="0" fontId="33" fillId="2" borderId="18" xfId="0" applyFont="1" applyFill="1" applyBorder="1" applyAlignment="1">
      <alignment horizontal="left" vertical="center"/>
    </xf>
    <xf numFmtId="0" fontId="33" fillId="2" borderId="21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 textRotation="90"/>
    </xf>
    <xf numFmtId="0" fontId="12" fillId="2" borderId="11" xfId="0" applyFont="1" applyFill="1" applyBorder="1" applyAlignment="1">
      <alignment horizontal="center" vertical="center"/>
    </xf>
    <xf numFmtId="167" fontId="37" fillId="2" borderId="9" xfId="6" applyNumberFormat="1" applyFont="1" applyFill="1" applyBorder="1" applyAlignment="1">
      <alignment horizontal="center" vertical="center"/>
    </xf>
    <xf numFmtId="167" fontId="37" fillId="2" borderId="0" xfId="6" applyNumberFormat="1" applyFont="1" applyFill="1" applyBorder="1" applyAlignment="1">
      <alignment horizontal="center" vertical="center"/>
    </xf>
    <xf numFmtId="170" fontId="34" fillId="3" borderId="29" xfId="6" applyNumberFormat="1" applyFont="1" applyFill="1" applyBorder="1" applyAlignment="1">
      <alignment horizontal="center" vertical="center"/>
    </xf>
    <xf numFmtId="170" fontId="34" fillId="3" borderId="31" xfId="6" applyNumberFormat="1" applyFont="1" applyFill="1" applyBorder="1" applyAlignment="1">
      <alignment horizontal="center" vertical="center"/>
    </xf>
    <xf numFmtId="170" fontId="34" fillId="3" borderId="28" xfId="6" applyNumberFormat="1" applyFont="1" applyFill="1" applyBorder="1" applyAlignment="1">
      <alignment horizontal="center" vertical="center"/>
    </xf>
    <xf numFmtId="170" fontId="35" fillId="3" borderId="31" xfId="6" applyNumberFormat="1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center" vertical="center" textRotation="90" wrapText="1"/>
    </xf>
    <xf numFmtId="3" fontId="34" fillId="2" borderId="0" xfId="6" applyNumberFormat="1" applyFont="1" applyFill="1" applyBorder="1" applyAlignment="1">
      <alignment horizontal="center" vertical="center"/>
    </xf>
    <xf numFmtId="170" fontId="35" fillId="2" borderId="0" xfId="6" applyNumberFormat="1" applyFont="1" applyFill="1" applyBorder="1" applyAlignment="1">
      <alignment horizontal="center" vertical="center"/>
    </xf>
    <xf numFmtId="9" fontId="37" fillId="2" borderId="0" xfId="5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1" fillId="2" borderId="10" xfId="0" applyFont="1" applyFill="1" applyBorder="1" applyAlignment="1">
      <alignment horizontal="left" vertical="center"/>
    </xf>
    <xf numFmtId="0" fontId="41" fillId="2" borderId="20" xfId="0" applyFont="1" applyFill="1" applyBorder="1" applyAlignment="1">
      <alignment horizontal="left" vertical="center"/>
    </xf>
    <xf numFmtId="0" fontId="13" fillId="2" borderId="32" xfId="0" applyFont="1" applyFill="1" applyBorder="1" applyAlignment="1">
      <alignment horizontal="center" vertical="center"/>
    </xf>
    <xf numFmtId="0" fontId="41" fillId="2" borderId="33" xfId="0" applyFont="1" applyFill="1" applyBorder="1" applyAlignment="1">
      <alignment horizontal="left"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164" fontId="28" fillId="0" borderId="36" xfId="0" applyNumberFormat="1" applyFont="1" applyBorder="1" applyAlignment="1">
      <alignment vertical="center" wrapText="1"/>
    </xf>
    <xf numFmtId="172" fontId="30" fillId="0" borderId="36" xfId="0" applyNumberFormat="1" applyFont="1" applyBorder="1" applyAlignment="1">
      <alignment vertical="center" wrapText="1"/>
    </xf>
    <xf numFmtId="172" fontId="30" fillId="0" borderId="38" xfId="0" applyNumberFormat="1" applyFont="1" applyBorder="1" applyAlignment="1">
      <alignment vertical="center" wrapText="1"/>
    </xf>
    <xf numFmtId="172" fontId="30" fillId="0" borderId="37" xfId="0" applyNumberFormat="1" applyFont="1" applyBorder="1" applyAlignment="1">
      <alignment vertical="center" wrapText="1"/>
    </xf>
    <xf numFmtId="172" fontId="30" fillId="0" borderId="34" xfId="0" applyNumberFormat="1" applyFont="1" applyBorder="1" applyAlignment="1">
      <alignment vertical="center" wrapText="1"/>
    </xf>
    <xf numFmtId="164" fontId="13" fillId="2" borderId="32" xfId="0" applyNumberFormat="1" applyFont="1" applyFill="1" applyBorder="1" applyAlignment="1">
      <alignment vertical="center"/>
    </xf>
    <xf numFmtId="164" fontId="13" fillId="2" borderId="17" xfId="0" applyNumberFormat="1" applyFont="1" applyFill="1" applyBorder="1" applyAlignment="1">
      <alignment vertical="center"/>
    </xf>
    <xf numFmtId="172" fontId="30" fillId="0" borderId="18" xfId="0" applyNumberFormat="1" applyFont="1" applyBorder="1" applyAlignment="1">
      <alignment vertical="center" wrapText="1"/>
    </xf>
    <xf numFmtId="164" fontId="13" fillId="2" borderId="19" xfId="0" applyNumberFormat="1" applyFont="1" applyFill="1" applyBorder="1" applyAlignment="1">
      <alignment vertical="center"/>
    </xf>
    <xf numFmtId="172" fontId="30" fillId="0" borderId="21" xfId="0" applyNumberFormat="1" applyFont="1" applyBorder="1" applyAlignment="1">
      <alignment vertical="center" wrapText="1"/>
    </xf>
    <xf numFmtId="164" fontId="28" fillId="0" borderId="36" xfId="0" applyNumberFormat="1" applyFont="1" applyBorder="1" applyAlignment="1">
      <alignment horizontal="center" vertical="center" wrapText="1"/>
    </xf>
    <xf numFmtId="14" fontId="11" fillId="0" borderId="5" xfId="0" applyNumberFormat="1" applyFont="1" applyBorder="1" applyAlignment="1">
      <alignment horizontal="left" vertical="top"/>
    </xf>
    <xf numFmtId="164" fontId="13" fillId="2" borderId="39" xfId="0" applyNumberFormat="1" applyFont="1" applyFill="1" applyBorder="1" applyAlignment="1">
      <alignment horizontal="center" vertical="center"/>
    </xf>
    <xf numFmtId="164" fontId="13" fillId="2" borderId="40" xfId="0" applyNumberFormat="1" applyFont="1" applyFill="1" applyBorder="1" applyAlignment="1">
      <alignment horizontal="center" vertical="center"/>
    </xf>
    <xf numFmtId="164" fontId="13" fillId="2" borderId="41" xfId="0" applyNumberFormat="1" applyFont="1" applyFill="1" applyBorder="1" applyAlignment="1">
      <alignment horizontal="center" vertical="center"/>
    </xf>
    <xf numFmtId="164" fontId="13" fillId="2" borderId="42" xfId="0" applyNumberFormat="1" applyFont="1" applyFill="1" applyBorder="1" applyAlignment="1">
      <alignment vertical="center"/>
    </xf>
    <xf numFmtId="164" fontId="13" fillId="2" borderId="43" xfId="0" applyNumberFormat="1" applyFont="1" applyFill="1" applyBorder="1" applyAlignment="1">
      <alignment vertical="center"/>
    </xf>
    <xf numFmtId="164" fontId="13" fillId="2" borderId="44" xfId="0" applyNumberFormat="1" applyFont="1" applyFill="1" applyBorder="1" applyAlignment="1">
      <alignment vertical="center"/>
    </xf>
    <xf numFmtId="9" fontId="12" fillId="0" borderId="0" xfId="5" applyFont="1" applyBorder="1"/>
    <xf numFmtId="169" fontId="12" fillId="0" borderId="0" xfId="0" applyNumberFormat="1" applyFont="1" applyBorder="1"/>
    <xf numFmtId="0" fontId="13" fillId="2" borderId="45" xfId="0" applyFont="1" applyFill="1" applyBorder="1" applyAlignment="1">
      <alignment horizontal="left" vertical="center" wrapText="1"/>
    </xf>
    <xf numFmtId="3" fontId="28" fillId="2" borderId="45" xfId="0" applyNumberFormat="1" applyFont="1" applyFill="1" applyBorder="1" applyAlignment="1">
      <alignment horizontal="center" vertical="center" wrapText="1"/>
    </xf>
    <xf numFmtId="3" fontId="13" fillId="2" borderId="45" xfId="0" applyNumberFormat="1" applyFont="1" applyFill="1" applyBorder="1" applyAlignment="1">
      <alignment horizontal="center" vertical="center" wrapText="1"/>
    </xf>
    <xf numFmtId="0" fontId="13" fillId="2" borderId="46" xfId="0" applyFont="1" applyFill="1" applyBorder="1" applyAlignment="1">
      <alignment horizontal="center" vertical="center"/>
    </xf>
    <xf numFmtId="0" fontId="13" fillId="2" borderId="47" xfId="0" applyFont="1" applyFill="1" applyBorder="1" applyAlignment="1">
      <alignment horizontal="left" vertical="center" wrapText="1"/>
    </xf>
    <xf numFmtId="3" fontId="28" fillId="2" borderId="47" xfId="0" applyNumberFormat="1" applyFont="1" applyFill="1" applyBorder="1" applyAlignment="1">
      <alignment horizontal="center" vertical="center" wrapText="1"/>
    </xf>
    <xf numFmtId="3" fontId="13" fillId="2" borderId="47" xfId="0" applyNumberFormat="1" applyFont="1" applyFill="1" applyBorder="1" applyAlignment="1">
      <alignment horizontal="center" vertical="center" wrapText="1"/>
    </xf>
    <xf numFmtId="0" fontId="13" fillId="2" borderId="49" xfId="0" applyFont="1" applyFill="1" applyBorder="1" applyAlignment="1">
      <alignment horizontal="center" vertical="center"/>
    </xf>
    <xf numFmtId="0" fontId="13" fillId="2" borderId="51" xfId="0" applyFont="1" applyFill="1" applyBorder="1" applyAlignment="1">
      <alignment horizontal="center" vertical="center"/>
    </xf>
    <xf numFmtId="0" fontId="13" fillId="2" borderId="52" xfId="0" applyFont="1" applyFill="1" applyBorder="1" applyAlignment="1">
      <alignment horizontal="left" vertical="center" wrapText="1"/>
    </xf>
    <xf numFmtId="3" fontId="28" fillId="2" borderId="52" xfId="0" applyNumberFormat="1" applyFont="1" applyFill="1" applyBorder="1" applyAlignment="1">
      <alignment horizontal="center" vertical="center" wrapText="1"/>
    </xf>
    <xf numFmtId="3" fontId="13" fillId="2" borderId="52" xfId="0" applyNumberFormat="1" applyFont="1" applyFill="1" applyBorder="1" applyAlignment="1">
      <alignment horizontal="center" vertical="center" wrapText="1"/>
    </xf>
    <xf numFmtId="3" fontId="28" fillId="2" borderId="46" xfId="0" applyNumberFormat="1" applyFont="1" applyFill="1" applyBorder="1" applyAlignment="1">
      <alignment horizontal="center" vertical="center" wrapText="1"/>
    </xf>
    <xf numFmtId="3" fontId="13" fillId="2" borderId="48" xfId="0" applyNumberFormat="1" applyFont="1" applyFill="1" applyBorder="1" applyAlignment="1">
      <alignment horizontal="center" vertical="center" wrapText="1"/>
    </xf>
    <xf numFmtId="3" fontId="28" fillId="2" borderId="49" xfId="0" applyNumberFormat="1" applyFont="1" applyFill="1" applyBorder="1" applyAlignment="1">
      <alignment horizontal="center" vertical="center" wrapText="1"/>
    </xf>
    <xf numFmtId="3" fontId="13" fillId="2" borderId="50" xfId="0" applyNumberFormat="1" applyFont="1" applyFill="1" applyBorder="1" applyAlignment="1">
      <alignment horizontal="center" vertical="center" wrapText="1"/>
    </xf>
    <xf numFmtId="3" fontId="28" fillId="2" borderId="51" xfId="0" applyNumberFormat="1" applyFont="1" applyFill="1" applyBorder="1" applyAlignment="1">
      <alignment horizontal="center" vertical="center" wrapText="1"/>
    </xf>
    <xf numFmtId="3" fontId="13" fillId="2" borderId="53" xfId="0" applyNumberFormat="1" applyFont="1" applyFill="1" applyBorder="1" applyAlignment="1">
      <alignment horizontal="center" vertical="center" wrapText="1"/>
    </xf>
    <xf numFmtId="3" fontId="13" fillId="2" borderId="46" xfId="0" applyNumberFormat="1" applyFont="1" applyFill="1" applyBorder="1" applyAlignment="1">
      <alignment horizontal="center" vertical="center" wrapText="1"/>
    </xf>
    <xf numFmtId="3" fontId="13" fillId="2" borderId="49" xfId="0" applyNumberFormat="1" applyFont="1" applyFill="1" applyBorder="1" applyAlignment="1">
      <alignment horizontal="center" vertical="center" wrapText="1"/>
    </xf>
    <xf numFmtId="3" fontId="13" fillId="2" borderId="51" xfId="0" applyNumberFormat="1" applyFont="1" applyFill="1" applyBorder="1" applyAlignment="1">
      <alignment horizontal="center" vertical="center" wrapText="1"/>
    </xf>
    <xf numFmtId="3" fontId="9" fillId="2" borderId="45" xfId="0" applyNumberFormat="1" applyFont="1" applyFill="1" applyBorder="1" applyAlignment="1">
      <alignment horizontal="center" vertical="center" wrapText="1"/>
    </xf>
    <xf numFmtId="3" fontId="9" fillId="0" borderId="45" xfId="0" applyNumberFormat="1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left" vertical="center" wrapText="1"/>
    </xf>
    <xf numFmtId="0" fontId="9" fillId="2" borderId="49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left" vertical="center" wrapText="1"/>
    </xf>
    <xf numFmtId="0" fontId="9" fillId="2" borderId="51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left" vertical="center" wrapText="1"/>
    </xf>
    <xf numFmtId="3" fontId="9" fillId="2" borderId="46" xfId="0" applyNumberFormat="1" applyFont="1" applyFill="1" applyBorder="1" applyAlignment="1">
      <alignment horizontal="center" vertical="center" wrapText="1"/>
    </xf>
    <xf numFmtId="3" fontId="9" fillId="2" borderId="47" xfId="0" applyNumberFormat="1" applyFont="1" applyFill="1" applyBorder="1" applyAlignment="1">
      <alignment horizontal="center" vertical="center" wrapText="1"/>
    </xf>
    <xf numFmtId="3" fontId="9" fillId="2" borderId="49" xfId="0" applyNumberFormat="1" applyFont="1" applyFill="1" applyBorder="1" applyAlignment="1">
      <alignment horizontal="center" vertical="center" wrapText="1"/>
    </xf>
    <xf numFmtId="3" fontId="9" fillId="2" borderId="51" xfId="0" applyNumberFormat="1" applyFont="1" applyFill="1" applyBorder="1" applyAlignment="1">
      <alignment horizontal="center" vertical="center" wrapText="1"/>
    </xf>
    <xf numFmtId="3" fontId="9" fillId="2" borderId="52" xfId="0" applyNumberFormat="1" applyFont="1" applyFill="1" applyBorder="1" applyAlignment="1">
      <alignment horizontal="center" vertical="center" wrapText="1"/>
    </xf>
    <xf numFmtId="1" fontId="9" fillId="0" borderId="46" xfId="0" applyNumberFormat="1" applyFont="1" applyBorder="1" applyAlignment="1">
      <alignment horizontal="center" vertical="center"/>
    </xf>
    <xf numFmtId="3" fontId="9" fillId="0" borderId="47" xfId="0" applyNumberFormat="1" applyFont="1" applyFill="1" applyBorder="1" applyAlignment="1">
      <alignment horizontal="center" vertical="center" wrapText="1"/>
    </xf>
    <xf numFmtId="1" fontId="9" fillId="0" borderId="49" xfId="0" applyNumberFormat="1" applyFont="1" applyBorder="1" applyAlignment="1">
      <alignment horizontal="center" vertical="center"/>
    </xf>
    <xf numFmtId="1" fontId="9" fillId="0" borderId="51" xfId="0" applyNumberFormat="1" applyFont="1" applyBorder="1" applyAlignment="1">
      <alignment horizontal="center" vertical="center"/>
    </xf>
    <xf numFmtId="0" fontId="44" fillId="3" borderId="24" xfId="0" applyFont="1" applyFill="1" applyBorder="1" applyAlignment="1">
      <alignment horizontal="center" vertical="center"/>
    </xf>
    <xf numFmtId="0" fontId="44" fillId="3" borderId="27" xfId="0" applyFont="1" applyFill="1" applyBorder="1" applyAlignment="1">
      <alignment horizontal="center" vertical="center"/>
    </xf>
    <xf numFmtId="170" fontId="44" fillId="3" borderId="28" xfId="6" applyNumberFormat="1" applyFont="1" applyFill="1" applyBorder="1" applyAlignment="1">
      <alignment horizontal="center" vertical="center"/>
    </xf>
    <xf numFmtId="9" fontId="45" fillId="3" borderId="24" xfId="5" applyFont="1" applyFill="1" applyBorder="1" applyAlignment="1">
      <alignment horizontal="center" vertical="center"/>
    </xf>
    <xf numFmtId="169" fontId="8" fillId="0" borderId="0" xfId="0" applyNumberFormat="1" applyFont="1" applyAlignment="1">
      <alignment horizontal="center" wrapText="1"/>
    </xf>
    <xf numFmtId="0" fontId="27" fillId="2" borderId="6" xfId="0" applyFont="1" applyFill="1" applyBorder="1" applyAlignment="1">
      <alignment horizontal="center" vertical="center"/>
    </xf>
    <xf numFmtId="169" fontId="17" fillId="0" borderId="0" xfId="0" applyNumberFormat="1" applyFont="1" applyAlignment="1">
      <alignment horizontal="left" vertical="top" wrapText="1"/>
    </xf>
    <xf numFmtId="3" fontId="46" fillId="2" borderId="46" xfId="0" applyNumberFormat="1" applyFont="1" applyFill="1" applyBorder="1" applyAlignment="1">
      <alignment horizontal="center" vertical="center" wrapText="1"/>
    </xf>
    <xf numFmtId="3" fontId="46" fillId="2" borderId="49" xfId="0" applyNumberFormat="1" applyFont="1" applyFill="1" applyBorder="1" applyAlignment="1">
      <alignment horizontal="center" vertical="center" wrapText="1"/>
    </xf>
    <xf numFmtId="3" fontId="46" fillId="2" borderId="51" xfId="0" applyNumberFormat="1" applyFont="1" applyFill="1" applyBorder="1" applyAlignment="1">
      <alignment horizontal="center" vertical="center" wrapText="1"/>
    </xf>
    <xf numFmtId="3" fontId="33" fillId="2" borderId="46" xfId="0" applyNumberFormat="1" applyFont="1" applyFill="1" applyBorder="1" applyAlignment="1">
      <alignment horizontal="center" vertical="center"/>
    </xf>
    <xf numFmtId="3" fontId="33" fillId="2" borderId="49" xfId="0" applyNumberFormat="1" applyFont="1" applyFill="1" applyBorder="1" applyAlignment="1">
      <alignment horizontal="center" vertical="center"/>
    </xf>
    <xf numFmtId="3" fontId="33" fillId="2" borderId="51" xfId="0" applyNumberFormat="1" applyFont="1" applyFill="1" applyBorder="1" applyAlignment="1">
      <alignment horizontal="center" vertical="center"/>
    </xf>
    <xf numFmtId="169" fontId="33" fillId="2" borderId="46" xfId="6" applyNumberFormat="1" applyFont="1" applyFill="1" applyBorder="1" applyAlignment="1">
      <alignment horizontal="center" vertical="center"/>
    </xf>
    <xf numFmtId="169" fontId="33" fillId="2" borderId="48" xfId="6" applyNumberFormat="1" applyFont="1" applyFill="1" applyBorder="1" applyAlignment="1">
      <alignment horizontal="center" vertical="center"/>
    </xf>
    <xf numFmtId="169" fontId="33" fillId="2" borderId="49" xfId="6" applyNumberFormat="1" applyFont="1" applyFill="1" applyBorder="1" applyAlignment="1">
      <alignment horizontal="center" vertical="center"/>
    </xf>
    <xf numFmtId="169" fontId="33" fillId="2" borderId="50" xfId="6" applyNumberFormat="1" applyFont="1" applyFill="1" applyBorder="1" applyAlignment="1">
      <alignment horizontal="center" vertical="center"/>
    </xf>
    <xf numFmtId="169" fontId="33" fillId="2" borderId="51" xfId="6" applyNumberFormat="1" applyFont="1" applyFill="1" applyBorder="1" applyAlignment="1">
      <alignment horizontal="center" vertical="center"/>
    </xf>
    <xf numFmtId="169" fontId="33" fillId="2" borderId="53" xfId="6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15" fillId="0" borderId="0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9" fillId="2" borderId="45" xfId="0" applyFont="1" applyFill="1" applyBorder="1" applyAlignment="1">
      <alignment horizontal="left" vertical="center" wrapText="1"/>
    </xf>
    <xf numFmtId="169" fontId="33" fillId="2" borderId="45" xfId="6" applyNumberFormat="1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left" vertical="center" wrapText="1"/>
    </xf>
    <xf numFmtId="0" fontId="9" fillId="2" borderId="52" xfId="0" applyFont="1" applyFill="1" applyBorder="1" applyAlignment="1">
      <alignment horizontal="left" vertical="center" wrapText="1"/>
    </xf>
    <xf numFmtId="169" fontId="33" fillId="2" borderId="47" xfId="6" applyNumberFormat="1" applyFont="1" applyFill="1" applyBorder="1" applyAlignment="1">
      <alignment horizontal="center" vertical="center"/>
    </xf>
    <xf numFmtId="169" fontId="33" fillId="2" borderId="52" xfId="6" applyNumberFormat="1" applyFont="1" applyFill="1" applyBorder="1" applyAlignment="1">
      <alignment horizontal="center" vertical="center"/>
    </xf>
    <xf numFmtId="0" fontId="48" fillId="0" borderId="0" xfId="0" applyFont="1" applyAlignment="1">
      <alignment wrapText="1"/>
    </xf>
    <xf numFmtId="0" fontId="44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170" fontId="52" fillId="2" borderId="1" xfId="6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48" fillId="2" borderId="46" xfId="0" applyFont="1" applyFill="1" applyBorder="1" applyAlignment="1">
      <alignment horizontal="center" vertical="center" wrapText="1"/>
    </xf>
    <xf numFmtId="0" fontId="48" fillId="2" borderId="48" xfId="0" applyFont="1" applyFill="1" applyBorder="1" applyAlignment="1">
      <alignment horizontal="left" vertical="center" wrapText="1"/>
    </xf>
    <xf numFmtId="170" fontId="48" fillId="2" borderId="46" xfId="6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8" fillId="2" borderId="49" xfId="0" applyFont="1" applyFill="1" applyBorder="1" applyAlignment="1">
      <alignment horizontal="center" vertical="center" wrapText="1"/>
    </xf>
    <xf numFmtId="0" fontId="48" fillId="2" borderId="50" xfId="0" applyFont="1" applyFill="1" applyBorder="1" applyAlignment="1">
      <alignment horizontal="left" vertical="center" wrapText="1"/>
    </xf>
    <xf numFmtId="170" fontId="48" fillId="2" borderId="49" xfId="6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wrapText="1"/>
    </xf>
    <xf numFmtId="0" fontId="48" fillId="2" borderId="51" xfId="0" applyFont="1" applyFill="1" applyBorder="1" applyAlignment="1">
      <alignment horizontal="center" vertical="center" wrapText="1"/>
    </xf>
    <xf numFmtId="0" fontId="48" fillId="2" borderId="53" xfId="0" applyFont="1" applyFill="1" applyBorder="1" applyAlignment="1">
      <alignment horizontal="left" vertical="center" wrapText="1"/>
    </xf>
    <xf numFmtId="170" fontId="48" fillId="2" borderId="51" xfId="6" applyNumberFormat="1" applyFont="1" applyFill="1" applyBorder="1" applyAlignment="1">
      <alignment horizontal="center" vertical="center" wrapText="1"/>
    </xf>
    <xf numFmtId="3" fontId="43" fillId="2" borderId="4" xfId="0" applyNumberFormat="1" applyFont="1" applyFill="1" applyBorder="1" applyAlignment="1">
      <alignment horizontal="center" vertical="center"/>
    </xf>
    <xf numFmtId="0" fontId="58" fillId="0" borderId="0" xfId="0" applyFont="1"/>
    <xf numFmtId="3" fontId="56" fillId="2" borderId="55" xfId="0" applyNumberFormat="1" applyFont="1" applyFill="1" applyBorder="1" applyAlignment="1">
      <alignment horizontal="center" vertical="center"/>
    </xf>
    <xf numFmtId="169" fontId="56" fillId="5" borderId="55" xfId="6" applyNumberFormat="1" applyFont="1" applyFill="1" applyBorder="1" applyAlignment="1">
      <alignment horizontal="left" vertical="center" wrapText="1"/>
    </xf>
    <xf numFmtId="3" fontId="44" fillId="3" borderId="22" xfId="6" applyNumberFormat="1" applyFont="1" applyFill="1" applyBorder="1" applyAlignment="1">
      <alignment horizontal="center" vertical="center"/>
    </xf>
    <xf numFmtId="0" fontId="59" fillId="0" borderId="0" xfId="0" applyFont="1" applyAlignment="1">
      <alignment horizontal="right" wrapText="1"/>
    </xf>
    <xf numFmtId="0" fontId="13" fillId="0" borderId="0" xfId="7" applyFont="1" applyBorder="1"/>
    <xf numFmtId="0" fontId="13" fillId="0" borderId="0" xfId="7" applyFont="1"/>
    <xf numFmtId="0" fontId="62" fillId="0" borderId="5" xfId="7" applyFont="1" applyBorder="1" applyAlignment="1"/>
    <xf numFmtId="0" fontId="64" fillId="5" borderId="1" xfId="7" applyFont="1" applyFill="1" applyBorder="1" applyAlignment="1">
      <alignment horizontal="center" vertical="center" wrapText="1"/>
    </xf>
    <xf numFmtId="0" fontId="65" fillId="0" borderId="0" xfId="7" applyFont="1"/>
    <xf numFmtId="171" fontId="43" fillId="5" borderId="1" xfId="8" applyNumberFormat="1" applyFont="1" applyFill="1" applyBorder="1" applyAlignment="1">
      <alignment horizontal="center" vertical="center"/>
    </xf>
    <xf numFmtId="170" fontId="43" fillId="5" borderId="1" xfId="8" applyNumberFormat="1" applyFont="1" applyFill="1" applyBorder="1" applyAlignment="1">
      <alignment horizontal="center" vertical="center"/>
    </xf>
    <xf numFmtId="9" fontId="43" fillId="5" borderId="1" xfId="9" applyFont="1" applyFill="1" applyBorder="1" applyAlignment="1">
      <alignment horizontal="center" vertical="center"/>
    </xf>
    <xf numFmtId="0" fontId="66" fillId="5" borderId="1" xfId="7" applyFont="1" applyFill="1" applyBorder="1" applyAlignment="1">
      <alignment horizontal="center" vertical="center" wrapText="1"/>
    </xf>
    <xf numFmtId="0" fontId="66" fillId="5" borderId="1" xfId="7" applyFont="1" applyFill="1" applyBorder="1" applyAlignment="1">
      <alignment vertical="center" wrapText="1"/>
    </xf>
    <xf numFmtId="0" fontId="13" fillId="5" borderId="1" xfId="7" applyFont="1" applyFill="1" applyBorder="1" applyAlignment="1">
      <alignment horizontal="center" vertical="center"/>
    </xf>
    <xf numFmtId="3" fontId="13" fillId="5" borderId="1" xfId="7" applyNumberFormat="1" applyFont="1" applyFill="1" applyBorder="1" applyAlignment="1">
      <alignment horizontal="center" vertical="center"/>
    </xf>
    <xf numFmtId="167" fontId="13" fillId="5" borderId="1" xfId="7" applyNumberFormat="1" applyFont="1" applyFill="1" applyBorder="1" applyAlignment="1">
      <alignment horizontal="center" vertical="center"/>
    </xf>
    <xf numFmtId="173" fontId="43" fillId="5" borderId="1" xfId="9" applyNumberFormat="1" applyFont="1" applyFill="1" applyBorder="1" applyAlignment="1">
      <alignment horizontal="center" vertical="center"/>
    </xf>
    <xf numFmtId="0" fontId="13" fillId="0" borderId="0" xfId="7" applyFont="1" applyAlignment="1"/>
    <xf numFmtId="0" fontId="48" fillId="0" borderId="0" xfId="2" applyFont="1"/>
    <xf numFmtId="0" fontId="48" fillId="0" borderId="0" xfId="2" applyFont="1" applyAlignment="1">
      <alignment wrapText="1"/>
    </xf>
    <xf numFmtId="0" fontId="48" fillId="0" borderId="0" xfId="2" applyFont="1" applyAlignment="1">
      <alignment horizontal="center" vertical="center" wrapText="1"/>
    </xf>
    <xf numFmtId="0" fontId="61" fillId="0" borderId="0" xfId="2" applyFont="1" applyBorder="1" applyAlignment="1">
      <alignment horizontal="center" vertical="center" wrapText="1"/>
    </xf>
    <xf numFmtId="0" fontId="61" fillId="0" borderId="1" xfId="2" applyFont="1" applyBorder="1" applyAlignment="1">
      <alignment horizontal="center" vertical="center"/>
    </xf>
    <xf numFmtId="0" fontId="61" fillId="0" borderId="1" xfId="2" applyFont="1" applyBorder="1" applyAlignment="1">
      <alignment horizontal="center" vertical="center" wrapText="1"/>
    </xf>
    <xf numFmtId="0" fontId="56" fillId="0" borderId="1" xfId="2" applyFont="1" applyBorder="1" applyAlignment="1">
      <alignment horizontal="center" vertical="center" wrapText="1"/>
    </xf>
    <xf numFmtId="0" fontId="48" fillId="0" borderId="0" xfId="2" applyFont="1" applyAlignment="1">
      <alignment vertical="center"/>
    </xf>
    <xf numFmtId="0" fontId="48" fillId="0" borderId="14" xfId="2" applyFont="1" applyBorder="1" applyAlignment="1">
      <alignment horizontal="center" vertical="center"/>
    </xf>
    <xf numFmtId="0" fontId="48" fillId="0" borderId="15" xfId="2" applyFont="1" applyBorder="1" applyAlignment="1">
      <alignment horizontal="left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16" xfId="2" applyNumberFormat="1" applyFont="1" applyBorder="1" applyAlignment="1">
      <alignment horizontal="center" vertical="center" wrapText="1"/>
    </xf>
    <xf numFmtId="0" fontId="48" fillId="0" borderId="17" xfId="2" applyFont="1" applyBorder="1" applyAlignment="1">
      <alignment horizontal="center" vertical="center"/>
    </xf>
    <xf numFmtId="0" fontId="48" fillId="0" borderId="10" xfId="2" applyFont="1" applyBorder="1" applyAlignment="1">
      <alignment horizontal="left" vertical="center" wrapText="1"/>
    </xf>
    <xf numFmtId="0" fontId="33" fillId="0" borderId="10" xfId="2" applyFont="1" applyBorder="1" applyAlignment="1">
      <alignment horizontal="center" vertical="center" wrapText="1"/>
    </xf>
    <xf numFmtId="0" fontId="33" fillId="0" borderId="18" xfId="2" applyNumberFormat="1" applyFont="1" applyBorder="1" applyAlignment="1">
      <alignment horizontal="center" vertical="center" wrapText="1"/>
    </xf>
    <xf numFmtId="0" fontId="48" fillId="0" borderId="19" xfId="2" applyFont="1" applyBorder="1" applyAlignment="1">
      <alignment horizontal="center" vertical="center"/>
    </xf>
    <xf numFmtId="0" fontId="48" fillId="0" borderId="20" xfId="2" applyFont="1" applyBorder="1" applyAlignment="1">
      <alignment horizontal="left" vertical="center" wrapText="1"/>
    </xf>
    <xf numFmtId="0" fontId="33" fillId="0" borderId="20" xfId="2" applyFont="1" applyBorder="1" applyAlignment="1">
      <alignment horizontal="center" vertical="center" wrapText="1"/>
    </xf>
    <xf numFmtId="0" fontId="33" fillId="0" borderId="21" xfId="2" applyNumberFormat="1" applyFont="1" applyBorder="1" applyAlignment="1">
      <alignment horizontal="center" vertical="center" wrapText="1"/>
    </xf>
    <xf numFmtId="0" fontId="16" fillId="0" borderId="0" xfId="0" applyFont="1"/>
    <xf numFmtId="0" fontId="61" fillId="0" borderId="1" xfId="0" applyFont="1" applyBorder="1" applyAlignment="1">
      <alignment horizontal="center" vertical="center"/>
    </xf>
    <xf numFmtId="0" fontId="61" fillId="0" borderId="1" xfId="0" applyFont="1" applyBorder="1" applyAlignment="1">
      <alignment horizontal="center" vertical="center" wrapText="1"/>
    </xf>
    <xf numFmtId="0" fontId="72" fillId="2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170" fontId="73" fillId="2" borderId="1" xfId="6" applyNumberFormat="1" applyFont="1" applyFill="1" applyBorder="1" applyAlignment="1">
      <alignment horizontal="center" vertical="center"/>
    </xf>
    <xf numFmtId="9" fontId="69" fillId="2" borderId="1" xfId="5" applyFont="1" applyFill="1" applyBorder="1" applyAlignment="1">
      <alignment horizontal="center" vertical="center"/>
    </xf>
    <xf numFmtId="3" fontId="56" fillId="2" borderId="1" xfId="6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74" fillId="2" borderId="48" xfId="0" applyFont="1" applyFill="1" applyBorder="1" applyAlignment="1">
      <alignment horizontal="left" vertical="center" wrapText="1"/>
    </xf>
    <xf numFmtId="170" fontId="75" fillId="2" borderId="46" xfId="6" applyNumberFormat="1" applyFont="1" applyFill="1" applyBorder="1" applyAlignment="1">
      <alignment horizontal="center" vertical="center"/>
    </xf>
    <xf numFmtId="171" fontId="68" fillId="2" borderId="48" xfId="6" applyNumberFormat="1" applyFont="1" applyFill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74" fillId="2" borderId="50" xfId="0" applyFont="1" applyFill="1" applyBorder="1" applyAlignment="1">
      <alignment horizontal="left" vertical="center" wrapText="1"/>
    </xf>
    <xf numFmtId="171" fontId="68" fillId="2" borderId="50" xfId="6" applyNumberFormat="1" applyFont="1" applyFill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16" fillId="0" borderId="0" xfId="0" applyFont="1" applyFill="1"/>
    <xf numFmtId="0" fontId="74" fillId="2" borderId="53" xfId="0" applyFont="1" applyFill="1" applyBorder="1" applyAlignment="1">
      <alignment horizontal="left" vertical="center" wrapText="1"/>
    </xf>
    <xf numFmtId="171" fontId="68" fillId="2" borderId="53" xfId="6" applyNumberFormat="1" applyFont="1" applyFill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16" fillId="0" borderId="0" xfId="0" applyFont="1" applyAlignment="1">
      <alignment wrapText="1"/>
    </xf>
    <xf numFmtId="168" fontId="43" fillId="2" borderId="4" xfId="0" applyNumberFormat="1" applyFont="1" applyFill="1" applyBorder="1" applyAlignment="1">
      <alignment horizontal="center" vertical="center"/>
    </xf>
    <xf numFmtId="167" fontId="79" fillId="2" borderId="47" xfId="0" applyNumberFormat="1" applyFont="1" applyFill="1" applyBorder="1" applyAlignment="1">
      <alignment horizontal="center" vertical="center" wrapText="1"/>
    </xf>
    <xf numFmtId="167" fontId="79" fillId="2" borderId="45" xfId="0" applyNumberFormat="1" applyFont="1" applyFill="1" applyBorder="1" applyAlignment="1">
      <alignment horizontal="center" vertical="center" wrapText="1"/>
    </xf>
    <xf numFmtId="167" fontId="79" fillId="2" borderId="52" xfId="0" applyNumberFormat="1" applyFont="1" applyFill="1" applyBorder="1" applyAlignment="1">
      <alignment horizontal="center" vertical="center" wrapText="1"/>
    </xf>
    <xf numFmtId="167" fontId="79" fillId="2" borderId="48" xfId="0" applyNumberFormat="1" applyFont="1" applyFill="1" applyBorder="1" applyAlignment="1">
      <alignment horizontal="center" vertical="center" wrapText="1"/>
    </xf>
    <xf numFmtId="167" fontId="79" fillId="2" borderId="50" xfId="0" applyNumberFormat="1" applyFont="1" applyFill="1" applyBorder="1" applyAlignment="1">
      <alignment horizontal="center" vertical="center" wrapText="1"/>
    </xf>
    <xf numFmtId="167" fontId="79" fillId="2" borderId="53" xfId="0" applyNumberFormat="1" applyFont="1" applyFill="1" applyBorder="1" applyAlignment="1">
      <alignment horizontal="center" vertical="center" wrapText="1"/>
    </xf>
    <xf numFmtId="0" fontId="79" fillId="0" borderId="1" xfId="0" applyFont="1" applyFill="1" applyBorder="1" applyAlignment="1">
      <alignment horizontal="center" vertical="center" wrapText="1"/>
    </xf>
    <xf numFmtId="0" fontId="77" fillId="0" borderId="1" xfId="0" applyFont="1" applyFill="1" applyBorder="1" applyAlignment="1">
      <alignment horizontal="center" vertical="center" wrapText="1"/>
    </xf>
    <xf numFmtId="167" fontId="79" fillId="2" borderId="47" xfId="0" applyNumberFormat="1" applyFont="1" applyFill="1" applyBorder="1" applyAlignment="1">
      <alignment horizontal="center" vertical="center"/>
    </xf>
    <xf numFmtId="167" fontId="79" fillId="2" borderId="45" xfId="0" applyNumberFormat="1" applyFont="1" applyFill="1" applyBorder="1" applyAlignment="1">
      <alignment horizontal="center" vertical="center"/>
    </xf>
    <xf numFmtId="167" fontId="79" fillId="2" borderId="52" xfId="0" applyNumberFormat="1" applyFont="1" applyFill="1" applyBorder="1" applyAlignment="1">
      <alignment horizontal="center" vertical="center"/>
    </xf>
    <xf numFmtId="167" fontId="79" fillId="2" borderId="48" xfId="0" applyNumberFormat="1" applyFont="1" applyFill="1" applyBorder="1" applyAlignment="1">
      <alignment horizontal="center" vertical="center"/>
    </xf>
    <xf numFmtId="167" fontId="79" fillId="2" borderId="50" xfId="0" applyNumberFormat="1" applyFont="1" applyFill="1" applyBorder="1" applyAlignment="1">
      <alignment horizontal="center" vertical="center"/>
    </xf>
    <xf numFmtId="167" fontId="79" fillId="2" borderId="53" xfId="0" applyNumberFormat="1" applyFont="1" applyFill="1" applyBorder="1" applyAlignment="1">
      <alignment horizontal="center" vertical="center"/>
    </xf>
    <xf numFmtId="167" fontId="80" fillId="2" borderId="4" xfId="0" applyNumberFormat="1" applyFont="1" applyFill="1" applyBorder="1" applyAlignment="1">
      <alignment horizontal="center" vertical="center"/>
    </xf>
    <xf numFmtId="0" fontId="81" fillId="0" borderId="1" xfId="0" applyFont="1" applyFill="1" applyBorder="1" applyAlignment="1">
      <alignment horizontal="center" vertical="center" wrapText="1"/>
    </xf>
    <xf numFmtId="3" fontId="32" fillId="2" borderId="1" xfId="0" applyNumberFormat="1" applyFont="1" applyFill="1" applyBorder="1" applyAlignment="1">
      <alignment horizontal="center" vertical="center"/>
    </xf>
    <xf numFmtId="167" fontId="32" fillId="2" borderId="1" xfId="0" applyNumberFormat="1" applyFont="1" applyFill="1" applyBorder="1" applyAlignment="1">
      <alignment horizontal="center" vertical="center"/>
    </xf>
    <xf numFmtId="0" fontId="81" fillId="0" borderId="4" xfId="0" applyFont="1" applyFill="1" applyBorder="1" applyAlignment="1">
      <alignment horizontal="center" vertical="center" wrapText="1"/>
    </xf>
    <xf numFmtId="167" fontId="56" fillId="2" borderId="55" xfId="0" applyNumberFormat="1" applyFont="1" applyFill="1" applyBorder="1" applyAlignment="1">
      <alignment horizontal="center" vertical="center"/>
    </xf>
    <xf numFmtId="167" fontId="84" fillId="0" borderId="48" xfId="0" applyNumberFormat="1" applyFont="1" applyFill="1" applyBorder="1" applyAlignment="1">
      <alignment horizontal="center" vertical="center"/>
    </xf>
    <xf numFmtId="167" fontId="84" fillId="0" borderId="50" xfId="0" applyNumberFormat="1" applyFont="1" applyFill="1" applyBorder="1" applyAlignment="1">
      <alignment horizontal="center" vertical="center"/>
    </xf>
    <xf numFmtId="167" fontId="84" fillId="2" borderId="50" xfId="0" applyNumberFormat="1" applyFont="1" applyFill="1" applyBorder="1" applyAlignment="1">
      <alignment horizontal="center" vertical="center"/>
    </xf>
    <xf numFmtId="167" fontId="84" fillId="2" borderId="53" xfId="0" applyNumberFormat="1" applyFont="1" applyFill="1" applyBorder="1" applyAlignment="1">
      <alignment horizontal="center" vertical="center"/>
    </xf>
    <xf numFmtId="0" fontId="70" fillId="0" borderId="4" xfId="0" applyFont="1" applyBorder="1" applyAlignment="1">
      <alignment horizontal="center" vertical="center"/>
    </xf>
    <xf numFmtId="0" fontId="70" fillId="0" borderId="4" xfId="0" applyFont="1" applyBorder="1" applyAlignment="1">
      <alignment horizontal="center" vertical="center" wrapText="1"/>
    </xf>
    <xf numFmtId="0" fontId="70" fillId="2" borderId="4" xfId="0" applyFont="1" applyFill="1" applyBorder="1" applyAlignment="1">
      <alignment horizontal="center" vertical="center" textRotation="90" wrapText="1"/>
    </xf>
    <xf numFmtId="167" fontId="86" fillId="3" borderId="25" xfId="6" applyNumberFormat="1" applyFont="1" applyFill="1" applyBorder="1" applyAlignment="1">
      <alignment horizontal="center" vertical="center"/>
    </xf>
    <xf numFmtId="167" fontId="86" fillId="3" borderId="26" xfId="6" applyNumberFormat="1" applyFont="1" applyFill="1" applyBorder="1" applyAlignment="1">
      <alignment horizontal="center" vertical="center"/>
    </xf>
    <xf numFmtId="167" fontId="86" fillId="3" borderId="27" xfId="6" applyNumberFormat="1" applyFont="1" applyFill="1" applyBorder="1" applyAlignment="1">
      <alignment horizontal="center" vertical="center"/>
    </xf>
    <xf numFmtId="170" fontId="83" fillId="3" borderId="27" xfId="6" applyNumberFormat="1" applyFont="1" applyFill="1" applyBorder="1" applyAlignment="1">
      <alignment horizontal="center" vertical="center"/>
    </xf>
    <xf numFmtId="171" fontId="84" fillId="3" borderId="24" xfId="6" applyNumberFormat="1" applyFont="1" applyFill="1" applyBorder="1" applyAlignment="1">
      <alignment horizontal="center" vertical="center"/>
    </xf>
    <xf numFmtId="171" fontId="84" fillId="3" borderId="30" xfId="6" applyNumberFormat="1" applyFont="1" applyFill="1" applyBorder="1" applyAlignment="1">
      <alignment horizontal="center" vertical="center"/>
    </xf>
    <xf numFmtId="171" fontId="84" fillId="3" borderId="27" xfId="6" applyNumberFormat="1" applyFont="1" applyFill="1" applyBorder="1" applyAlignment="1">
      <alignment horizontal="center" vertical="center"/>
    </xf>
    <xf numFmtId="0" fontId="61" fillId="2" borderId="1" xfId="0" applyFont="1" applyFill="1" applyBorder="1" applyAlignment="1">
      <alignment horizontal="center" vertical="center" wrapText="1"/>
    </xf>
    <xf numFmtId="9" fontId="52" fillId="2" borderId="1" xfId="5" applyFont="1" applyFill="1" applyBorder="1" applyAlignment="1">
      <alignment horizontal="center" vertical="center" wrapText="1"/>
    </xf>
    <xf numFmtId="0" fontId="92" fillId="0" borderId="0" xfId="2" applyFont="1" applyAlignment="1">
      <alignment wrapText="1"/>
    </xf>
    <xf numFmtId="0" fontId="52" fillId="0" borderId="5" xfId="2" applyFont="1" applyBorder="1" applyAlignment="1">
      <alignment horizontal="center" vertical="center" wrapText="1"/>
    </xf>
    <xf numFmtId="0" fontId="92" fillId="0" borderId="0" xfId="2" applyFont="1"/>
    <xf numFmtId="0" fontId="48" fillId="0" borderId="0" xfId="2" applyFont="1" applyAlignment="1">
      <alignment horizontal="center"/>
    </xf>
    <xf numFmtId="3" fontId="56" fillId="0" borderId="4" xfId="2" applyNumberFormat="1" applyFont="1" applyBorder="1" applyAlignment="1">
      <alignment horizontal="center" vertical="center" wrapText="1"/>
    </xf>
    <xf numFmtId="0" fontId="92" fillId="0" borderId="0" xfId="2" applyFont="1" applyAlignment="1">
      <alignment horizontal="center"/>
    </xf>
    <xf numFmtId="3" fontId="48" fillId="0" borderId="15" xfId="2" applyNumberFormat="1" applyFont="1" applyBorder="1" applyAlignment="1">
      <alignment horizontal="center" vertical="center" wrapText="1"/>
    </xf>
    <xf numFmtId="0" fontId="48" fillId="0" borderId="15" xfId="2" applyFont="1" applyBorder="1" applyAlignment="1">
      <alignment horizontal="center" vertical="center" wrapText="1"/>
    </xf>
    <xf numFmtId="3" fontId="48" fillId="0" borderId="10" xfId="2" applyNumberFormat="1" applyFont="1" applyBorder="1" applyAlignment="1">
      <alignment horizontal="center" vertical="center" wrapText="1"/>
    </xf>
    <xf numFmtId="0" fontId="48" fillId="0" borderId="10" xfId="2" applyFont="1" applyBorder="1" applyAlignment="1">
      <alignment horizontal="center" vertical="center" wrapText="1"/>
    </xf>
    <xf numFmtId="3" fontId="48" fillId="0" borderId="20" xfId="2" applyNumberFormat="1" applyFont="1" applyBorder="1" applyAlignment="1">
      <alignment horizontal="center" vertical="center" wrapText="1"/>
    </xf>
    <xf numFmtId="0" fontId="48" fillId="0" borderId="20" xfId="2" applyFont="1" applyBorder="1" applyAlignment="1">
      <alignment horizontal="center" vertical="center" wrapText="1"/>
    </xf>
    <xf numFmtId="0" fontId="93" fillId="0" borderId="0" xfId="2" applyFont="1" applyBorder="1" applyAlignment="1">
      <alignment vertical="center" wrapText="1"/>
    </xf>
    <xf numFmtId="0" fontId="93" fillId="0" borderId="0" xfId="2" applyFont="1" applyBorder="1" applyAlignment="1">
      <alignment horizontal="center" vertical="center" wrapText="1"/>
    </xf>
    <xf numFmtId="0" fontId="94" fillId="0" borderId="0" xfId="2" applyFont="1" applyAlignment="1">
      <alignment vertical="center"/>
    </xf>
    <xf numFmtId="0" fontId="48" fillId="0" borderId="14" xfId="2" applyFont="1" applyBorder="1" applyAlignment="1">
      <alignment horizontal="center" vertical="center" wrapText="1"/>
    </xf>
    <xf numFmtId="0" fontId="48" fillId="0" borderId="17" xfId="2" applyFont="1" applyBorder="1" applyAlignment="1">
      <alignment horizontal="center" vertical="center" wrapText="1"/>
    </xf>
    <xf numFmtId="0" fontId="48" fillId="0" borderId="19" xfId="2" applyFont="1" applyBorder="1" applyAlignment="1">
      <alignment horizontal="center" vertical="center" wrapText="1"/>
    </xf>
    <xf numFmtId="3" fontId="95" fillId="0" borderId="1" xfId="0" applyNumberFormat="1" applyFont="1" applyFill="1" applyBorder="1" applyAlignment="1">
      <alignment horizontal="center" vertical="center"/>
    </xf>
    <xf numFmtId="0" fontId="95" fillId="0" borderId="1" xfId="0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3" fontId="96" fillId="0" borderId="1" xfId="0" applyNumberFormat="1" applyFont="1" applyFill="1" applyBorder="1" applyAlignment="1">
      <alignment horizontal="center" vertical="center" wrapText="1"/>
    </xf>
    <xf numFmtId="3" fontId="96" fillId="2" borderId="1" xfId="0" applyNumberFormat="1" applyFont="1" applyFill="1" applyBorder="1" applyAlignment="1">
      <alignment horizontal="center" vertical="center" wrapText="1"/>
    </xf>
    <xf numFmtId="3" fontId="9" fillId="0" borderId="23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26" fillId="0" borderId="1" xfId="0" applyNumberFormat="1" applyFont="1" applyFill="1" applyBorder="1" applyAlignment="1">
      <alignment horizontal="center" vertical="center" wrapText="1"/>
    </xf>
    <xf numFmtId="3" fontId="26" fillId="0" borderId="26" xfId="0" applyNumberFormat="1" applyFont="1" applyFill="1" applyBorder="1" applyAlignment="1">
      <alignment horizontal="center" vertical="center" wrapText="1"/>
    </xf>
    <xf numFmtId="167" fontId="56" fillId="2" borderId="48" xfId="0" applyNumberFormat="1" applyFont="1" applyFill="1" applyBorder="1" applyAlignment="1">
      <alignment vertical="center" wrapText="1"/>
    </xf>
    <xf numFmtId="167" fontId="56" fillId="2" borderId="50" xfId="0" applyNumberFormat="1" applyFont="1" applyFill="1" applyBorder="1" applyAlignment="1">
      <alignment vertical="center" wrapText="1"/>
    </xf>
    <xf numFmtId="167" fontId="56" fillId="2" borderId="53" xfId="0" applyNumberFormat="1" applyFont="1" applyFill="1" applyBorder="1" applyAlignment="1">
      <alignment vertical="center" wrapText="1"/>
    </xf>
    <xf numFmtId="0" fontId="81" fillId="0" borderId="1" xfId="0" applyFont="1" applyFill="1" applyBorder="1" applyAlignment="1">
      <alignment vertical="center" wrapText="1"/>
    </xf>
    <xf numFmtId="0" fontId="33" fillId="0" borderId="14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171" fontId="87" fillId="0" borderId="48" xfId="6" applyNumberFormat="1" applyFont="1" applyFill="1" applyBorder="1" applyAlignment="1">
      <alignment horizontal="center" vertical="center" wrapText="1"/>
    </xf>
    <xf numFmtId="3" fontId="33" fillId="0" borderId="23" xfId="0" applyNumberFormat="1" applyFont="1" applyFill="1" applyBorder="1" applyAlignment="1">
      <alignment horizontal="center" vertical="center" wrapText="1"/>
    </xf>
    <xf numFmtId="3" fontId="33" fillId="0" borderId="1" xfId="0" applyNumberFormat="1" applyFont="1" applyFill="1" applyBorder="1" applyAlignment="1">
      <alignment horizontal="center" vertical="center" wrapText="1"/>
    </xf>
    <xf numFmtId="3" fontId="46" fillId="0" borderId="1" xfId="0" applyNumberFormat="1" applyFont="1" applyFill="1" applyBorder="1" applyAlignment="1">
      <alignment horizontal="center" vertical="center" wrapText="1"/>
    </xf>
    <xf numFmtId="3" fontId="46" fillId="0" borderId="26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top"/>
    </xf>
    <xf numFmtId="0" fontId="15" fillId="0" borderId="0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63" fillId="2" borderId="1" xfId="0" applyFont="1" applyFill="1" applyBorder="1" applyAlignment="1">
      <alignment horizontal="center" vertical="center"/>
    </xf>
    <xf numFmtId="0" fontId="63" fillId="2" borderId="1" xfId="0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center" vertical="center"/>
    </xf>
    <xf numFmtId="0" fontId="78" fillId="2" borderId="1" xfId="0" applyFont="1" applyFill="1" applyBorder="1" applyAlignment="1">
      <alignment horizontal="center" vertical="center"/>
    </xf>
    <xf numFmtId="0" fontId="43" fillId="2" borderId="2" xfId="0" applyFont="1" applyFill="1" applyBorder="1" applyAlignment="1">
      <alignment horizontal="right" vertical="center"/>
    </xf>
    <xf numFmtId="0" fontId="43" fillId="2" borderId="3" xfId="0" applyFont="1" applyFill="1" applyBorder="1" applyAlignment="1">
      <alignment horizontal="right" vertical="center"/>
    </xf>
    <xf numFmtId="14" fontId="17" fillId="0" borderId="0" xfId="0" applyNumberFormat="1" applyFont="1" applyBorder="1" applyAlignment="1">
      <alignment horizontal="right" vertical="center"/>
    </xf>
    <xf numFmtId="0" fontId="43" fillId="2" borderId="1" xfId="0" applyFont="1" applyFill="1" applyBorder="1" applyAlignment="1">
      <alignment horizontal="center" vertical="center" wrapText="1"/>
    </xf>
    <xf numFmtId="0" fontId="77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63" fillId="0" borderId="1" xfId="0" applyFont="1" applyFill="1" applyBorder="1" applyAlignment="1">
      <alignment horizontal="center" vertical="center" wrapText="1"/>
    </xf>
    <xf numFmtId="0" fontId="77" fillId="0" borderId="1" xfId="0" applyFont="1" applyFill="1" applyBorder="1" applyAlignment="1">
      <alignment horizontal="center" vertical="center" wrapText="1"/>
    </xf>
    <xf numFmtId="14" fontId="17" fillId="0" borderId="5" xfId="0" applyNumberFormat="1" applyFont="1" applyBorder="1" applyAlignment="1">
      <alignment horizontal="right" vertical="center"/>
    </xf>
    <xf numFmtId="0" fontId="63" fillId="0" borderId="1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68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14" fontId="57" fillId="0" borderId="5" xfId="0" applyNumberFormat="1" applyFont="1" applyBorder="1" applyAlignment="1">
      <alignment horizontal="left" vertical="top"/>
    </xf>
    <xf numFmtId="0" fontId="68" fillId="0" borderId="1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81" fillId="0" borderId="2" xfId="0" applyFont="1" applyFill="1" applyBorder="1" applyAlignment="1">
      <alignment horizontal="center" vertical="center" wrapText="1"/>
    </xf>
    <xf numFmtId="0" fontId="81" fillId="0" borderId="3" xfId="0" applyFont="1" applyFill="1" applyBorder="1" applyAlignment="1">
      <alignment horizontal="center" vertical="center" wrapText="1"/>
    </xf>
    <xf numFmtId="0" fontId="32" fillId="2" borderId="56" xfId="0" applyFont="1" applyFill="1" applyBorder="1" applyAlignment="1">
      <alignment horizontal="right" vertical="center"/>
    </xf>
    <xf numFmtId="0" fontId="32" fillId="2" borderId="3" xfId="0" applyFont="1" applyFill="1" applyBorder="1" applyAlignment="1">
      <alignment horizontal="right" vertical="center"/>
    </xf>
    <xf numFmtId="0" fontId="68" fillId="0" borderId="4" xfId="0" applyFont="1" applyFill="1" applyBorder="1" applyAlignment="1">
      <alignment horizontal="center" vertical="center"/>
    </xf>
    <xf numFmtId="0" fontId="68" fillId="0" borderId="54" xfId="0" applyFont="1" applyFill="1" applyBorder="1" applyAlignment="1">
      <alignment horizontal="center" vertical="center" wrapText="1"/>
    </xf>
    <xf numFmtId="0" fontId="68" fillId="0" borderId="7" xfId="0" applyFont="1" applyFill="1" applyBorder="1" applyAlignment="1">
      <alignment horizontal="center" vertical="center" wrapText="1"/>
    </xf>
    <xf numFmtId="0" fontId="68" fillId="0" borderId="5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3" fontId="32" fillId="0" borderId="8" xfId="0" applyNumberFormat="1" applyFont="1" applyFill="1" applyBorder="1" applyAlignment="1">
      <alignment horizontal="center" vertical="center" wrapText="1"/>
    </xf>
    <xf numFmtId="3" fontId="32" fillId="0" borderId="7" xfId="0" applyNumberFormat="1" applyFont="1" applyFill="1" applyBorder="1" applyAlignment="1">
      <alignment horizontal="center" vertical="center"/>
    </xf>
    <xf numFmtId="3" fontId="32" fillId="0" borderId="9" xfId="0" applyNumberFormat="1" applyFont="1" applyFill="1" applyBorder="1" applyAlignment="1">
      <alignment horizontal="center" vertical="center"/>
    </xf>
    <xf numFmtId="3" fontId="32" fillId="0" borderId="11" xfId="0" applyNumberFormat="1" applyFont="1" applyFill="1" applyBorder="1" applyAlignment="1">
      <alignment horizontal="center" vertical="center"/>
    </xf>
    <xf numFmtId="3" fontId="32" fillId="0" borderId="12" xfId="0" applyNumberFormat="1" applyFont="1" applyFill="1" applyBorder="1" applyAlignment="1">
      <alignment horizontal="center" vertical="center"/>
    </xf>
    <xf numFmtId="3" fontId="32" fillId="0" borderId="13" xfId="0" applyNumberFormat="1" applyFont="1" applyFill="1" applyBorder="1" applyAlignment="1">
      <alignment horizontal="center" vertical="center"/>
    </xf>
    <xf numFmtId="0" fontId="68" fillId="0" borderId="2" xfId="0" applyFont="1" applyFill="1" applyBorder="1" applyAlignment="1">
      <alignment horizontal="center" vertical="center" wrapText="1"/>
    </xf>
    <xf numFmtId="0" fontId="68" fillId="0" borderId="6" xfId="0" applyFont="1" applyFill="1" applyBorder="1" applyAlignment="1">
      <alignment horizontal="center" vertical="center" wrapText="1"/>
    </xf>
    <xf numFmtId="0" fontId="68" fillId="0" borderId="3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top"/>
    </xf>
    <xf numFmtId="0" fontId="36" fillId="0" borderId="0" xfId="0" applyFont="1" applyAlignment="1">
      <alignment horizontal="right"/>
    </xf>
    <xf numFmtId="0" fontId="44" fillId="3" borderId="28" xfId="0" applyFont="1" applyFill="1" applyBorder="1" applyAlignment="1">
      <alignment horizontal="center" vertical="center" textRotation="90"/>
    </xf>
    <xf numFmtId="0" fontId="44" fillId="3" borderId="31" xfId="0" applyFont="1" applyFill="1" applyBorder="1" applyAlignment="1">
      <alignment horizontal="center" vertical="center" textRotation="90"/>
    </xf>
    <xf numFmtId="0" fontId="44" fillId="2" borderId="4" xfId="0" applyFont="1" applyFill="1" applyBorder="1" applyAlignment="1">
      <alignment horizontal="center" vertical="center" wrapText="1"/>
    </xf>
    <xf numFmtId="0" fontId="52" fillId="2" borderId="2" xfId="0" applyFont="1" applyFill="1" applyBorder="1" applyAlignment="1">
      <alignment horizontal="right" vertical="center" wrapText="1"/>
    </xf>
    <xf numFmtId="0" fontId="52" fillId="2" borderId="3" xfId="0" applyFont="1" applyFill="1" applyBorder="1" applyAlignment="1">
      <alignment horizontal="right" vertical="center" wrapText="1"/>
    </xf>
    <xf numFmtId="0" fontId="49" fillId="0" borderId="0" xfId="0" applyFont="1" applyAlignment="1">
      <alignment horizontal="right" wrapText="1"/>
    </xf>
    <xf numFmtId="0" fontId="70" fillId="0" borderId="0" xfId="0" applyFont="1" applyAlignment="1">
      <alignment horizontal="center" vertical="top" wrapText="1"/>
    </xf>
    <xf numFmtId="0" fontId="44" fillId="0" borderId="0" xfId="0" applyFont="1" applyAlignment="1">
      <alignment horizontal="center" vertical="top" wrapText="1"/>
    </xf>
    <xf numFmtId="0" fontId="59" fillId="0" borderId="0" xfId="0" applyFont="1" applyAlignment="1">
      <alignment horizontal="right" wrapText="1"/>
    </xf>
    <xf numFmtId="0" fontId="43" fillId="5" borderId="1" xfId="7" applyFont="1" applyFill="1" applyBorder="1" applyAlignment="1">
      <alignment horizontal="right" vertical="center"/>
    </xf>
    <xf numFmtId="0" fontId="63" fillId="5" borderId="2" xfId="7" applyFont="1" applyFill="1" applyBorder="1" applyAlignment="1">
      <alignment horizontal="center" vertical="center" wrapText="1"/>
    </xf>
    <xf numFmtId="0" fontId="63" fillId="5" borderId="3" xfId="7" applyFont="1" applyFill="1" applyBorder="1" applyAlignment="1">
      <alignment horizontal="center" vertical="center" wrapText="1"/>
    </xf>
    <xf numFmtId="0" fontId="63" fillId="5" borderId="4" xfId="7" applyFont="1" applyFill="1" applyBorder="1" applyAlignment="1">
      <alignment horizontal="center" vertical="center" wrapText="1"/>
    </xf>
    <xf numFmtId="0" fontId="63" fillId="5" borderId="57" xfId="7" applyFont="1" applyFill="1" applyBorder="1" applyAlignment="1">
      <alignment horizontal="center" vertical="center" wrapText="1"/>
    </xf>
    <xf numFmtId="0" fontId="63" fillId="5" borderId="1" xfId="7" applyFont="1" applyFill="1" applyBorder="1" applyAlignment="1">
      <alignment horizontal="center" vertical="center" wrapText="1"/>
    </xf>
    <xf numFmtId="0" fontId="63" fillId="5" borderId="1" xfId="7" applyFont="1" applyFill="1" applyBorder="1" applyAlignment="1">
      <alignment horizontal="center" vertical="center"/>
    </xf>
    <xf numFmtId="0" fontId="43" fillId="5" borderId="1" xfId="7" applyFont="1" applyFill="1" applyBorder="1" applyAlignment="1">
      <alignment horizontal="center" vertical="center"/>
    </xf>
    <xf numFmtId="0" fontId="61" fillId="0" borderId="0" xfId="7" applyFont="1" applyAlignment="1">
      <alignment horizontal="center" wrapText="1"/>
    </xf>
    <xf numFmtId="0" fontId="61" fillId="0" borderId="0" xfId="7" applyFont="1" applyAlignment="1">
      <alignment horizontal="center"/>
    </xf>
    <xf numFmtId="0" fontId="52" fillId="0" borderId="0" xfId="7" applyFont="1" applyAlignment="1">
      <alignment horizontal="center" wrapText="1"/>
    </xf>
    <xf numFmtId="0" fontId="62" fillId="0" borderId="5" xfId="7" applyFont="1" applyBorder="1" applyAlignment="1">
      <alignment horizontal="left"/>
    </xf>
    <xf numFmtId="0" fontId="62" fillId="0" borderId="5" xfId="7" applyFont="1" applyBorder="1" applyAlignment="1">
      <alignment horizontal="right"/>
    </xf>
    <xf numFmtId="0" fontId="69" fillId="0" borderId="0" xfId="2" applyFont="1" applyBorder="1" applyAlignment="1">
      <alignment horizontal="center" vertical="center" wrapText="1"/>
    </xf>
    <xf numFmtId="0" fontId="56" fillId="0" borderId="0" xfId="2" applyFont="1" applyBorder="1" applyAlignment="1">
      <alignment horizontal="center" vertical="center" wrapText="1"/>
    </xf>
    <xf numFmtId="0" fontId="52" fillId="0" borderId="2" xfId="2" applyFont="1" applyBorder="1" applyAlignment="1">
      <alignment horizontal="right" vertical="center"/>
    </xf>
    <xf numFmtId="0" fontId="52" fillId="0" borderId="3" xfId="2" applyFont="1" applyBorder="1" applyAlignment="1">
      <alignment horizontal="right" vertical="center"/>
    </xf>
    <xf numFmtId="0" fontId="44" fillId="0" borderId="0" xfId="0" applyFont="1" applyAlignment="1">
      <alignment horizontal="center" vertical="top"/>
    </xf>
    <xf numFmtId="0" fontId="71" fillId="0" borderId="5" xfId="0" applyFont="1" applyBorder="1" applyAlignment="1">
      <alignment horizontal="right"/>
    </xf>
    <xf numFmtId="0" fontId="61" fillId="2" borderId="1" xfId="0" applyFont="1" applyFill="1" applyBorder="1" applyAlignment="1">
      <alignment horizontal="center" vertical="center" wrapText="1"/>
    </xf>
    <xf numFmtId="0" fontId="56" fillId="2" borderId="1" xfId="0" applyFont="1" applyFill="1" applyBorder="1" applyAlignment="1">
      <alignment horizontal="center" vertical="center"/>
    </xf>
    <xf numFmtId="0" fontId="61" fillId="0" borderId="0" xfId="2" applyFont="1" applyBorder="1" applyAlignment="1">
      <alignment horizontal="center" vertical="center" wrapText="1"/>
    </xf>
    <xf numFmtId="0" fontId="52" fillId="0" borderId="0" xfId="2" applyFont="1" applyBorder="1" applyAlignment="1">
      <alignment horizontal="center" vertical="center" wrapText="1"/>
    </xf>
    <xf numFmtId="0" fontId="52" fillId="0" borderId="8" xfId="2" applyFont="1" applyBorder="1" applyAlignment="1">
      <alignment horizontal="right" vertical="center" wrapText="1"/>
    </xf>
    <xf numFmtId="0" fontId="52" fillId="0" borderId="7" xfId="2" applyFont="1" applyBorder="1" applyAlignment="1">
      <alignment horizontal="right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42" fillId="0" borderId="0" xfId="0" applyFont="1" applyAlignment="1">
      <alignment horizontal="right" vertical="top"/>
    </xf>
    <xf numFmtId="0" fontId="34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28" fillId="0" borderId="1" xfId="0" applyFont="1" applyBorder="1" applyAlignment="1">
      <alignment horizontal="center" vertical="center" wrapText="1"/>
    </xf>
    <xf numFmtId="0" fontId="39" fillId="0" borderId="5" xfId="0" applyFont="1" applyBorder="1" applyAlignment="1">
      <alignment horizontal="right" vertic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19" fillId="0" borderId="1" xfId="0" applyFont="1" applyBorder="1" applyAlignment="1">
      <alignment horizontal="right" vertical="center"/>
    </xf>
  </cellXfs>
  <cellStyles count="29">
    <cellStyle name="Обычный" xfId="0" builtinId="0"/>
    <cellStyle name="Обычный 14" xfId="14"/>
    <cellStyle name="Обычный 18" xfId="15"/>
    <cellStyle name="Обычный 18 2" xfId="16"/>
    <cellStyle name="Обычный 18 2 2" xfId="17"/>
    <cellStyle name="Обычный 2" xfId="2"/>
    <cellStyle name="Обычный 2 10 3" xfId="18"/>
    <cellStyle name="Обычный 2 12" xfId="19"/>
    <cellStyle name="Обычный 2 2" xfId="13"/>
    <cellStyle name="Обычный 2 3" xfId="20"/>
    <cellStyle name="Обычный 2 4" xfId="21"/>
    <cellStyle name="Обычный 20" xfId="22"/>
    <cellStyle name="Обычный 21" xfId="23"/>
    <cellStyle name="Обычный 3" xfId="1"/>
    <cellStyle name="Обычный 3 2" xfId="11"/>
    <cellStyle name="Обычный 3 2 2" xfId="25"/>
    <cellStyle name="Обычный 3 3" xfId="12"/>
    <cellStyle name="Обычный 4" xfId="7"/>
    <cellStyle name="Обычный 5" xfId="10"/>
    <cellStyle name="Обычный 6" xfId="26"/>
    <cellStyle name="Процентный" xfId="5" builtinId="5"/>
    <cellStyle name="Процентный 12" xfId="24"/>
    <cellStyle name="Процентный 2" xfId="9"/>
    <cellStyle name="Процентный 3" xfId="28"/>
    <cellStyle name="Финансовый" xfId="6" builtinId="3"/>
    <cellStyle name="Финансовый 2" xfId="3"/>
    <cellStyle name="Финансовый 29" xfId="4"/>
    <cellStyle name="Финансовый 3" xfId="8"/>
    <cellStyle name="Финансовый 8" xfId="27"/>
  </cellStyles>
  <dxfs count="0"/>
  <tableStyles count="0" defaultTableStyle="TableStyleMedium2" defaultPivotStyle="PivotStyleLight16"/>
  <colors>
    <mruColors>
      <color rgb="FFC00000"/>
      <color rgb="FF2E74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ws83\&#1052;&#1086;&#1080;%20&#1076;&#1086;&#1082;&#1091;&#1084;&#1077;&#1085;&#1090;&#1099;\Bobur\&#1057;&#1090;&#1072;&#1090;&#1080;&#1089;&#1090;&#1080;&#1082;&#1072;\&#1048;&#1084;&#1087;&#1086;&#1088;&#1090;%202000-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haytmuratov.s\Desktop\Documents%20and%20Settings\&#1060;&#1072;&#1088;&#1093;&#1086;&#1076;\&#1056;&#1072;&#1073;&#1086;&#1095;&#1080;&#1081;%20&#1089;&#1090;&#1086;&#1083;\&#1060;&#1072;&#1088;&#1093;&#1086;&#1076;%202005%20-%202006%20&#1081;&#1080;&#1083;%20&#1052;&#1086;&#1081;%20&#1076;&#1086;&#1082;&#1091;&#1084;&#1077;&#1085;&#1090;&#1100;\&#1041;&#1040;&#1056;&#1063;&#1040;%20&#1061;&#1059;&#1044;&#1059;&#1044;&#1048;&#1049;%20&#1044;&#1040;&#1057;&#1058;&#1059;&#1056;&#1051;&#1040;&#1056;%201\2006%20&#1081;&#1080;&#1083;%20&#1076;&#1072;&#1089;&#1090;&#1091;&#1088;&#1085;&#1080;%20&#1073;&#1072;&#1078;&#1072;&#1088;&#1080;&#1083;&#1080;&#1096;&#1080;\Personal\&#1084;&#1072;&#1083;_&#1088;&#1091;&#1081;&#109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retdinov-s\nss\&#1052;&#1086;&#1080;%20&#1076;&#1086;&#1082;&#1091;&#1084;&#1077;&#1085;&#1090;&#1099;\gjnht,%20rjhpby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свыше 100тыс.долл."/>
      <sheetName val="test"/>
      <sheetName val="сана"/>
      <sheetName val="Date"/>
      <sheetName val="c"/>
      <sheetName val="ВВОД"/>
      <sheetName val="Analysis of Interest"/>
      <sheetName val="ж а м и"/>
      <sheetName val="свыше_100тыс_долл_"/>
      <sheetName val="Store"/>
      <sheetName val="Зан-ть(р-ны)"/>
      <sheetName val="Фориш 2003"/>
      <sheetName val="Импорт 2000-2002"/>
      <sheetName val="уюшмага10,09 холатига"/>
      <sheetName val="ном"/>
      <sheetName val="Лист1 (2)"/>
      <sheetName val="QARSHI"/>
      <sheetName val="NISHON"/>
      <sheetName val="BESHKENT"/>
      <sheetName val="KOSON"/>
      <sheetName val="SHAXRISA"/>
      <sheetName val="KITOB"/>
      <sheetName val="KASBI"/>
      <sheetName val="MIRISHKOR"/>
      <sheetName val="QAMASHI"/>
      <sheetName val="G'UZOR"/>
      <sheetName val="YAKKABOG"/>
      <sheetName val="DEHQONOB"/>
      <sheetName val="CHIROQCH"/>
      <sheetName val="MUBORAK"/>
      <sheetName val="BAL"/>
      <sheetName val="Карз. 5-10 млн.гача"/>
      <sheetName val="Карз.10 млн.дан юқори"/>
      <sheetName val="Кўрик 3 ойдан ортик"/>
      <sheetName val="Тўлов 3 ойдан ортик 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T2344 (2)"/>
      <sheetName val="Лист5"/>
      <sheetName val="сэс"/>
      <sheetName val="Лист6"/>
      <sheetName val="Лист2"/>
      <sheetName val="Лист1"/>
      <sheetName val="Лист4"/>
      <sheetName val="Лист3"/>
      <sheetName val="мал.б(293)из. коп."/>
      <sheetName val="Лист9"/>
      <sheetName val="Лист7 (2)"/>
      <sheetName val="Лист7"/>
      <sheetName val="фермерлар(48- 68)гачаруйихати"/>
      <sheetName val="Лист8"/>
      <sheetName val="KAT234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2">
          <cell r="C2" t="str">
            <v>GR0</v>
          </cell>
          <cell r="D2" t="str">
            <v>GR3</v>
          </cell>
          <cell r="E2" t="str">
            <v>GR4</v>
          </cell>
          <cell r="F2" t="str">
            <v>GR5</v>
          </cell>
          <cell r="G2" t="str">
            <v>NAIM1</v>
          </cell>
          <cell r="H2" t="str">
            <v>INN</v>
          </cell>
        </row>
        <row r="4">
          <cell r="C4">
            <v>15099493</v>
          </cell>
          <cell r="D4">
            <v>91514</v>
          </cell>
          <cell r="E4">
            <v>7774</v>
          </cell>
          <cell r="F4">
            <v>114</v>
          </cell>
          <cell r="G4" t="str">
            <v>Частный врачебный пункт</v>
          </cell>
          <cell r="H4">
            <v>200697496</v>
          </cell>
        </row>
        <row r="5">
          <cell r="C5">
            <v>15325890</v>
          </cell>
          <cell r="D5">
            <v>71150</v>
          </cell>
          <cell r="E5">
            <v>7774</v>
          </cell>
          <cell r="F5">
            <v>114</v>
          </cell>
          <cell r="G5" t="str">
            <v>Малое предприятие "СТРОЙРЕМБЫТ"</v>
          </cell>
          <cell r="H5">
            <v>200698075</v>
          </cell>
        </row>
        <row r="6">
          <cell r="C6">
            <v>15325914</v>
          </cell>
          <cell r="D6">
            <v>71300</v>
          </cell>
          <cell r="E6">
            <v>7794</v>
          </cell>
          <cell r="F6">
            <v>114</v>
          </cell>
          <cell r="G6" t="str">
            <v>Коллективный комбинат общественного питания и торговли "МАРХАБО"</v>
          </cell>
          <cell r="H6">
            <v>200698732</v>
          </cell>
        </row>
        <row r="7">
          <cell r="C7">
            <v>15406972</v>
          </cell>
          <cell r="D7">
            <v>15273</v>
          </cell>
          <cell r="E7">
            <v>7774</v>
          </cell>
          <cell r="F7">
            <v>114</v>
          </cell>
          <cell r="G7" t="str">
            <v>Малое предприятие "ХАМДАРД"</v>
          </cell>
          <cell r="H7">
            <v>200698559</v>
          </cell>
        </row>
        <row r="8">
          <cell r="C8">
            <v>15407003</v>
          </cell>
          <cell r="D8">
            <v>71150</v>
          </cell>
          <cell r="E8">
            <v>7794</v>
          </cell>
          <cell r="F8">
            <v>144</v>
          </cell>
          <cell r="G8" t="str">
            <v>Акционерное общество "МУРОД"</v>
          </cell>
          <cell r="H8">
            <v>200697418</v>
          </cell>
        </row>
        <row r="9">
          <cell r="C9">
            <v>16131023</v>
          </cell>
          <cell r="D9">
            <v>71212</v>
          </cell>
          <cell r="E9">
            <v>7774</v>
          </cell>
          <cell r="F9">
            <v>114</v>
          </cell>
          <cell r="G9" t="str">
            <v>Частная аптека "ЛУКМОHИ-ХАКИМ"</v>
          </cell>
          <cell r="H9">
            <v>200698961</v>
          </cell>
        </row>
        <row r="10">
          <cell r="C10">
            <v>16141197</v>
          </cell>
          <cell r="D10">
            <v>71150</v>
          </cell>
          <cell r="E10">
            <v>7744</v>
          </cell>
          <cell r="F10">
            <v>114</v>
          </cell>
          <cell r="G10" t="str">
            <v>Торговый центр "ИСТИКЛОЛ-УК"</v>
          </cell>
          <cell r="H10">
            <v>201718017</v>
          </cell>
        </row>
        <row r="11">
          <cell r="C11">
            <v>16682929</v>
          </cell>
          <cell r="D11">
            <v>71211</v>
          </cell>
          <cell r="E11">
            <v>7774</v>
          </cell>
          <cell r="F11">
            <v>114</v>
          </cell>
          <cell r="G11" t="str">
            <v>Частная  фирма "УHГБОЙ"</v>
          </cell>
          <cell r="H11">
            <v>202022488</v>
          </cell>
        </row>
        <row r="12">
          <cell r="C12">
            <v>16683113</v>
          </cell>
          <cell r="D12">
            <v>71280</v>
          </cell>
          <cell r="E12">
            <v>7774</v>
          </cell>
          <cell r="F12">
            <v>114</v>
          </cell>
          <cell r="G12" t="str">
            <v>Частный торговый магазин "ЗАФАР"</v>
          </cell>
          <cell r="H12">
            <v>202022194</v>
          </cell>
        </row>
        <row r="13">
          <cell r="C13">
            <v>16866747</v>
          </cell>
          <cell r="D13">
            <v>71280</v>
          </cell>
          <cell r="E13">
            <v>7774</v>
          </cell>
          <cell r="F13">
            <v>115</v>
          </cell>
          <cell r="G13" t="str">
            <v>Частная фирма "ШОХРУХМИРЗО"</v>
          </cell>
          <cell r="H13">
            <v>204727139</v>
          </cell>
        </row>
        <row r="14">
          <cell r="C14">
            <v>16869237</v>
          </cell>
          <cell r="D14">
            <v>71150</v>
          </cell>
          <cell r="E14">
            <v>7774</v>
          </cell>
          <cell r="F14">
            <v>114</v>
          </cell>
          <cell r="G14" t="str">
            <v>Торгово-производственное предприятие "ВАТАH"</v>
          </cell>
          <cell r="H14">
            <v>200697654</v>
          </cell>
        </row>
        <row r="15">
          <cell r="C15">
            <v>16870631</v>
          </cell>
          <cell r="D15">
            <v>71150</v>
          </cell>
          <cell r="E15">
            <v>7774</v>
          </cell>
          <cell r="F15">
            <v>142</v>
          </cell>
          <cell r="G15" t="str">
            <v>Общество с ограниченной ответственностью "АHКО"</v>
          </cell>
          <cell r="H15">
            <v>200698692</v>
          </cell>
        </row>
        <row r="16">
          <cell r="C16">
            <v>16980561</v>
          </cell>
          <cell r="D16">
            <v>93615</v>
          </cell>
          <cell r="E16">
            <v>7994</v>
          </cell>
          <cell r="F16">
            <v>146</v>
          </cell>
          <cell r="G16" t="str">
            <v>Творческий союз "ТАСВИРИЙ ОЙHА"</v>
          </cell>
          <cell r="H16">
            <v>202557676</v>
          </cell>
        </row>
        <row r="17">
          <cell r="C17">
            <v>16981448</v>
          </cell>
          <cell r="D17">
            <v>22400</v>
          </cell>
          <cell r="E17">
            <v>13825</v>
          </cell>
          <cell r="F17">
            <v>142</v>
          </cell>
          <cell r="G17" t="str">
            <v>Машина тракторный парк в форме общество с ограниченной ответственностью "ХАМКОРЛИК"</v>
          </cell>
          <cell r="H17">
            <v>202576756</v>
          </cell>
        </row>
        <row r="18">
          <cell r="C18">
            <v>16982554</v>
          </cell>
          <cell r="D18">
            <v>93615</v>
          </cell>
          <cell r="E18">
            <v>7774</v>
          </cell>
          <cell r="F18">
            <v>114</v>
          </cell>
          <cell r="G18" t="str">
            <v>Художественное рекламное предприятие "ХРП-22"</v>
          </cell>
          <cell r="H18">
            <v>202614748</v>
          </cell>
        </row>
        <row r="19">
          <cell r="C19">
            <v>16982620</v>
          </cell>
          <cell r="D19">
            <v>71150</v>
          </cell>
          <cell r="E19">
            <v>7774</v>
          </cell>
          <cell r="F19">
            <v>115</v>
          </cell>
          <cell r="G19" t="str">
            <v>Торгово-коммерческая фирма "БАХОДИР"</v>
          </cell>
          <cell r="H19">
            <v>202611070</v>
          </cell>
        </row>
        <row r="20">
          <cell r="C20">
            <v>17076361</v>
          </cell>
          <cell r="D20">
            <v>91514</v>
          </cell>
          <cell r="E20">
            <v>7774</v>
          </cell>
          <cell r="F20">
            <v>114</v>
          </cell>
          <cell r="G20" t="str">
            <v>Частное врачебное учреждение "HИЛУФАР"</v>
          </cell>
          <cell r="H20">
            <v>202639565</v>
          </cell>
        </row>
        <row r="21">
          <cell r="C21">
            <v>17077142</v>
          </cell>
          <cell r="D21">
            <v>14933</v>
          </cell>
          <cell r="E21">
            <v>7774</v>
          </cell>
          <cell r="F21">
            <v>114</v>
          </cell>
          <cell r="G21" t="str">
            <v>Предприятие по техническому обслужмванию "УЛУГБЕК"</v>
          </cell>
          <cell r="H21">
            <v>200698985</v>
          </cell>
        </row>
        <row r="22">
          <cell r="C22">
            <v>17178601</v>
          </cell>
          <cell r="D22">
            <v>71123</v>
          </cell>
          <cell r="E22">
            <v>7774</v>
          </cell>
          <cell r="F22">
            <v>114</v>
          </cell>
          <cell r="G22" t="str">
            <v>Частная производственная фирма "ХАВАС"</v>
          </cell>
          <cell r="H22">
            <v>202713649</v>
          </cell>
        </row>
        <row r="23">
          <cell r="C23">
            <v>17179032</v>
          </cell>
          <cell r="D23">
            <v>22400</v>
          </cell>
          <cell r="E23">
            <v>13825</v>
          </cell>
          <cell r="F23">
            <v>148</v>
          </cell>
          <cell r="G23" t="str">
            <v>Торгово сервисный центр  при холдинговой компании &lt;Узсельхозмашхолдинг&gt;</v>
          </cell>
          <cell r="H23">
            <v>202714583</v>
          </cell>
        </row>
        <row r="24">
          <cell r="C24">
            <v>17182459</v>
          </cell>
          <cell r="D24">
            <v>66000</v>
          </cell>
          <cell r="E24">
            <v>1007</v>
          </cell>
          <cell r="F24">
            <v>114</v>
          </cell>
          <cell r="G24" t="str">
            <v>Хозрасчетное бюро</v>
          </cell>
          <cell r="H24">
            <v>202761463</v>
          </cell>
        </row>
        <row r="25">
          <cell r="C25">
            <v>17256413</v>
          </cell>
          <cell r="D25">
            <v>71280</v>
          </cell>
          <cell r="E25">
            <v>7774</v>
          </cell>
          <cell r="F25">
            <v>115</v>
          </cell>
          <cell r="G25" t="str">
            <v>Произвоственная фирма "ИHТЕГРАЛ"</v>
          </cell>
          <cell r="H25">
            <v>202022392</v>
          </cell>
        </row>
        <row r="26">
          <cell r="C26">
            <v>17340852</v>
          </cell>
          <cell r="D26">
            <v>71500</v>
          </cell>
          <cell r="E26">
            <v>7774</v>
          </cell>
          <cell r="F26">
            <v>115</v>
          </cell>
          <cell r="G26" t="str">
            <v>Торгово производственная фирма "ГЕОЛОГ"</v>
          </cell>
          <cell r="H26">
            <v>202880173</v>
          </cell>
        </row>
        <row r="27">
          <cell r="C27">
            <v>17340869</v>
          </cell>
          <cell r="D27">
            <v>61124</v>
          </cell>
          <cell r="E27">
            <v>7794</v>
          </cell>
          <cell r="F27">
            <v>114</v>
          </cell>
          <cell r="G27" t="str">
            <v>Строительно ремонтный отдел</v>
          </cell>
          <cell r="H27">
            <v>202514247</v>
          </cell>
        </row>
        <row r="28">
          <cell r="C28">
            <v>17410050</v>
          </cell>
          <cell r="D28">
            <v>71500</v>
          </cell>
          <cell r="E28">
            <v>7774</v>
          </cell>
          <cell r="F28">
            <v>115</v>
          </cell>
          <cell r="G28" t="str">
            <v>Производственное предприятие "АБДУВОХИД БОБО"</v>
          </cell>
          <cell r="H28">
            <v>202974657</v>
          </cell>
        </row>
        <row r="29">
          <cell r="C29">
            <v>17410067</v>
          </cell>
          <cell r="D29">
            <v>71500</v>
          </cell>
          <cell r="E29">
            <v>7774</v>
          </cell>
          <cell r="F29">
            <v>115</v>
          </cell>
          <cell r="G29" t="str">
            <v>Торгово производственная фирма "САХРО ЮЛДУЗЛАРИ"</v>
          </cell>
          <cell r="H29">
            <v>203006649</v>
          </cell>
        </row>
        <row r="30">
          <cell r="C30">
            <v>17410096</v>
          </cell>
          <cell r="D30">
            <v>71212</v>
          </cell>
          <cell r="E30">
            <v>7774</v>
          </cell>
          <cell r="F30">
            <v>114</v>
          </cell>
          <cell r="G30" t="str">
            <v>Частная аптека "ЗУХРО"</v>
          </cell>
          <cell r="H30">
            <v>202973594</v>
          </cell>
        </row>
        <row r="31">
          <cell r="C31">
            <v>17412758</v>
          </cell>
          <cell r="D31">
            <v>71500</v>
          </cell>
          <cell r="E31">
            <v>7774</v>
          </cell>
          <cell r="F31">
            <v>114</v>
          </cell>
          <cell r="G31" t="str">
            <v>Многопрофильное производственное предприятие "ХУСHОРА"</v>
          </cell>
          <cell r="H31">
            <v>203365353</v>
          </cell>
        </row>
        <row r="32">
          <cell r="C32">
            <v>17478289</v>
          </cell>
          <cell r="D32">
            <v>71500</v>
          </cell>
          <cell r="E32">
            <v>7774</v>
          </cell>
          <cell r="F32">
            <v>114</v>
          </cell>
          <cell r="G32" t="str">
            <v>Производственное предприятие "КАДР"</v>
          </cell>
          <cell r="H32">
            <v>203000009</v>
          </cell>
        </row>
        <row r="33">
          <cell r="C33">
            <v>17478467</v>
          </cell>
          <cell r="D33">
            <v>71500</v>
          </cell>
          <cell r="E33">
            <v>7774</v>
          </cell>
          <cell r="F33">
            <v>114</v>
          </cell>
          <cell r="G33" t="str">
            <v>Многопрофильное производственное предприятие "ТУХТА ПИР"</v>
          </cell>
          <cell r="H33">
            <v>203031072</v>
          </cell>
        </row>
        <row r="34">
          <cell r="C34">
            <v>17548541</v>
          </cell>
          <cell r="D34">
            <v>61124</v>
          </cell>
          <cell r="E34">
            <v>7794</v>
          </cell>
          <cell r="F34">
            <v>114</v>
          </cell>
          <cell r="G34" t="str">
            <v>Строительно монтажное и производственное предприятие</v>
          </cell>
          <cell r="H34">
            <v>203087454</v>
          </cell>
        </row>
        <row r="35">
          <cell r="C35">
            <v>17596184</v>
          </cell>
          <cell r="D35">
            <v>90310</v>
          </cell>
          <cell r="E35">
            <v>7774</v>
          </cell>
          <cell r="F35">
            <v>114</v>
          </cell>
          <cell r="G35" t="str">
            <v>Многопрофилное предприятие "КУРБОH"</v>
          </cell>
          <cell r="H35">
            <v>203114808</v>
          </cell>
        </row>
        <row r="36">
          <cell r="C36">
            <v>17597396</v>
          </cell>
          <cell r="D36">
            <v>61124</v>
          </cell>
          <cell r="E36">
            <v>7774</v>
          </cell>
          <cell r="F36">
            <v>114</v>
          </cell>
          <cell r="G36" t="str">
            <v>Многопрофильное производственное малое предприятие"ТАЪМИРЧИ"</v>
          </cell>
          <cell r="H36">
            <v>203114815</v>
          </cell>
        </row>
        <row r="37">
          <cell r="C37">
            <v>17598438</v>
          </cell>
          <cell r="D37">
            <v>21210</v>
          </cell>
          <cell r="E37">
            <v>8054</v>
          </cell>
          <cell r="F37">
            <v>114</v>
          </cell>
          <cell r="G37" t="str">
            <v>Арендное предприятие "ФИДОЙИ"</v>
          </cell>
          <cell r="H37">
            <v>203110694</v>
          </cell>
        </row>
        <row r="38">
          <cell r="C38">
            <v>17599656</v>
          </cell>
          <cell r="D38">
            <v>61124</v>
          </cell>
          <cell r="E38">
            <v>7774</v>
          </cell>
          <cell r="F38">
            <v>114</v>
          </cell>
          <cell r="G38" t="str">
            <v>Производственное ремонтное предприятие "РЕМТЕХ"</v>
          </cell>
          <cell r="H38">
            <v>203139428</v>
          </cell>
        </row>
        <row r="39">
          <cell r="C39">
            <v>17600709</v>
          </cell>
          <cell r="D39">
            <v>71500</v>
          </cell>
          <cell r="E39">
            <v>7774</v>
          </cell>
          <cell r="F39">
            <v>114</v>
          </cell>
          <cell r="G39" t="str">
            <v>Многопрофильное предприятие "САМОМ"</v>
          </cell>
          <cell r="H39">
            <v>203139435</v>
          </cell>
        </row>
        <row r="40">
          <cell r="C40">
            <v>17600721</v>
          </cell>
          <cell r="D40">
            <v>14972</v>
          </cell>
          <cell r="E40">
            <v>7774</v>
          </cell>
          <cell r="F40">
            <v>114</v>
          </cell>
          <cell r="G40" t="str">
            <v>Многоотраслевое предприятие "МАЛИКА ИРА"</v>
          </cell>
          <cell r="H40">
            <v>203150835</v>
          </cell>
        </row>
        <row r="41">
          <cell r="C41">
            <v>17640850</v>
          </cell>
          <cell r="D41">
            <v>61124</v>
          </cell>
          <cell r="E41">
            <v>7774</v>
          </cell>
          <cell r="F41">
            <v>114</v>
          </cell>
          <cell r="G41" t="str">
            <v>Строительно-ремонтное предприятие "МОHТАЖЧИ"</v>
          </cell>
          <cell r="H41">
            <v>203177175</v>
          </cell>
        </row>
        <row r="42">
          <cell r="C42">
            <v>17641631</v>
          </cell>
          <cell r="D42">
            <v>71212</v>
          </cell>
          <cell r="E42">
            <v>7774</v>
          </cell>
          <cell r="F42">
            <v>114</v>
          </cell>
          <cell r="G42" t="str">
            <v>Производственное предприятие "ЮСУФ ОТА"</v>
          </cell>
          <cell r="H42">
            <v>203189650</v>
          </cell>
        </row>
        <row r="43">
          <cell r="C43">
            <v>17643386</v>
          </cell>
          <cell r="D43">
            <v>91517</v>
          </cell>
          <cell r="E43">
            <v>7794</v>
          </cell>
          <cell r="F43">
            <v>114</v>
          </cell>
          <cell r="G43" t="str">
            <v>Оздоровительное учреждение "МАЛХАМ"</v>
          </cell>
          <cell r="H43">
            <v>203246169</v>
          </cell>
        </row>
        <row r="44">
          <cell r="C44">
            <v>17644285</v>
          </cell>
          <cell r="D44">
            <v>91620</v>
          </cell>
          <cell r="E44">
            <v>7774</v>
          </cell>
          <cell r="F44">
            <v>114</v>
          </cell>
          <cell r="G44" t="str">
            <v>Частный центр туризма и путешествый "МУБОРАК"</v>
          </cell>
          <cell r="H44">
            <v>203233802</v>
          </cell>
        </row>
        <row r="45">
          <cell r="C45">
            <v>17644763</v>
          </cell>
          <cell r="D45">
            <v>61190</v>
          </cell>
          <cell r="E45">
            <v>7774</v>
          </cell>
          <cell r="F45">
            <v>115</v>
          </cell>
          <cell r="G45" t="str">
            <v>Ремонтно-строительное предприятие</v>
          </cell>
          <cell r="H45">
            <v>203210926</v>
          </cell>
        </row>
        <row r="46">
          <cell r="C46">
            <v>17788951</v>
          </cell>
          <cell r="D46">
            <v>63200</v>
          </cell>
          <cell r="E46">
            <v>7774</v>
          </cell>
          <cell r="F46">
            <v>115</v>
          </cell>
          <cell r="G46" t="str">
            <v>Многопрофильная произвоственная фирма "СИТОРА"</v>
          </cell>
          <cell r="H46">
            <v>203348548</v>
          </cell>
        </row>
        <row r="47">
          <cell r="C47">
            <v>17790029</v>
          </cell>
          <cell r="D47">
            <v>71500</v>
          </cell>
          <cell r="E47">
            <v>7774</v>
          </cell>
          <cell r="F47">
            <v>114</v>
          </cell>
          <cell r="G47" t="str">
            <v>Многопрофилное производственное предприятие "ФЕРУЗА"</v>
          </cell>
          <cell r="H47">
            <v>203365360</v>
          </cell>
        </row>
        <row r="48">
          <cell r="C48">
            <v>17790035</v>
          </cell>
          <cell r="D48">
            <v>63200</v>
          </cell>
          <cell r="E48">
            <v>7774</v>
          </cell>
          <cell r="F48">
            <v>114</v>
          </cell>
          <cell r="G48" t="str">
            <v>Многопрофилное производственное предприятие "HУРИСТОH"</v>
          </cell>
          <cell r="H48">
            <v>201717990</v>
          </cell>
        </row>
        <row r="49">
          <cell r="C49">
            <v>17790271</v>
          </cell>
          <cell r="D49">
            <v>61124</v>
          </cell>
          <cell r="E49">
            <v>7774</v>
          </cell>
          <cell r="F49">
            <v>114</v>
          </cell>
          <cell r="G49" t="str">
            <v>Многопрофилное производственное предприятие "ТАБИАТ"</v>
          </cell>
          <cell r="H49">
            <v>203412286</v>
          </cell>
        </row>
        <row r="50">
          <cell r="C50">
            <v>17843091</v>
          </cell>
          <cell r="D50">
            <v>90310</v>
          </cell>
          <cell r="E50">
            <v>7774</v>
          </cell>
          <cell r="F50">
            <v>114</v>
          </cell>
          <cell r="G50" t="str">
            <v>Производственно-ремонтное предприятие "ОРБИТА-К"</v>
          </cell>
          <cell r="H50">
            <v>203408812</v>
          </cell>
        </row>
        <row r="51">
          <cell r="C51">
            <v>17843814</v>
          </cell>
          <cell r="D51">
            <v>61124</v>
          </cell>
          <cell r="E51">
            <v>7774</v>
          </cell>
          <cell r="F51">
            <v>114</v>
          </cell>
          <cell r="G51" t="str">
            <v>Многопрофильное производственное предприятие "ЗАHГОРИ ОЛОВ"</v>
          </cell>
          <cell r="H51">
            <v>203376079</v>
          </cell>
        </row>
        <row r="52">
          <cell r="C52">
            <v>17844676</v>
          </cell>
          <cell r="D52">
            <v>71150</v>
          </cell>
          <cell r="E52">
            <v>7774</v>
          </cell>
          <cell r="F52">
            <v>114</v>
          </cell>
          <cell r="G52" t="str">
            <v>Многопрофильное производственное преддприятие "КИФТИ-ОБ"</v>
          </cell>
          <cell r="H52">
            <v>203386074</v>
          </cell>
        </row>
        <row r="53">
          <cell r="C53">
            <v>17844819</v>
          </cell>
          <cell r="D53">
            <v>71500</v>
          </cell>
          <cell r="E53">
            <v>7774</v>
          </cell>
          <cell r="F53">
            <v>114</v>
          </cell>
          <cell r="G53" t="str">
            <v>Частное предприятие "ЗАФАР"</v>
          </cell>
          <cell r="H53">
            <v>202648490</v>
          </cell>
        </row>
        <row r="54">
          <cell r="C54">
            <v>17890185</v>
          </cell>
          <cell r="D54">
            <v>91514</v>
          </cell>
          <cell r="E54">
            <v>7774</v>
          </cell>
          <cell r="F54">
            <v>114</v>
          </cell>
          <cell r="G54" t="str">
            <v>Многопрофильное производственное предприятие "Достонбек" Мубарекского района</v>
          </cell>
          <cell r="H54">
            <v>203416716</v>
          </cell>
        </row>
        <row r="55">
          <cell r="C55">
            <v>17890541</v>
          </cell>
          <cell r="D55">
            <v>71500</v>
          </cell>
          <cell r="E55">
            <v>7774</v>
          </cell>
          <cell r="F55">
            <v>114</v>
          </cell>
          <cell r="G55" t="str">
            <v>Частная фирма "ОТАБЕК"</v>
          </cell>
          <cell r="H55">
            <v>203396497</v>
          </cell>
        </row>
        <row r="56">
          <cell r="C56">
            <v>17890736</v>
          </cell>
          <cell r="D56">
            <v>71500</v>
          </cell>
          <cell r="E56">
            <v>7774</v>
          </cell>
          <cell r="F56">
            <v>114</v>
          </cell>
          <cell r="G56" t="str">
            <v>Частная фирма "ШАХHОЗА"</v>
          </cell>
          <cell r="H56">
            <v>203402314</v>
          </cell>
        </row>
        <row r="57">
          <cell r="C57">
            <v>17890920</v>
          </cell>
          <cell r="D57">
            <v>71500</v>
          </cell>
          <cell r="E57">
            <v>7774</v>
          </cell>
          <cell r="F57">
            <v>114</v>
          </cell>
          <cell r="G57" t="str">
            <v>Частная фирма "ОТАHУР"</v>
          </cell>
          <cell r="H57">
            <v>203400658</v>
          </cell>
        </row>
        <row r="58">
          <cell r="C58">
            <v>17890972</v>
          </cell>
          <cell r="D58">
            <v>71500</v>
          </cell>
          <cell r="E58">
            <v>7774</v>
          </cell>
          <cell r="F58">
            <v>114</v>
          </cell>
          <cell r="G58" t="str">
            <v>Частная фирма "ДИЛШОДА"</v>
          </cell>
          <cell r="H58">
            <v>203400665</v>
          </cell>
        </row>
        <row r="59">
          <cell r="C59">
            <v>17893999</v>
          </cell>
          <cell r="D59">
            <v>71150</v>
          </cell>
          <cell r="E59">
            <v>7774</v>
          </cell>
          <cell r="F59">
            <v>114</v>
          </cell>
          <cell r="G59" t="str">
            <v>Частный торговый магазин "ИСТИКЛОЛ"</v>
          </cell>
          <cell r="H59">
            <v>202397780</v>
          </cell>
        </row>
        <row r="60">
          <cell r="C60">
            <v>17894444</v>
          </cell>
          <cell r="D60">
            <v>71150</v>
          </cell>
          <cell r="E60">
            <v>7994</v>
          </cell>
          <cell r="F60">
            <v>152</v>
          </cell>
          <cell r="G60" t="str">
            <v>Унитарное предприятие "УЗБЕК МИЛЛИЙ КУРАШ" при &lt;международном ассоциации Кураш&gt;</v>
          </cell>
          <cell r="H60">
            <v>203412904</v>
          </cell>
        </row>
        <row r="61">
          <cell r="C61">
            <v>17894562</v>
          </cell>
          <cell r="D61">
            <v>71500</v>
          </cell>
          <cell r="E61">
            <v>7774</v>
          </cell>
          <cell r="F61">
            <v>114</v>
          </cell>
          <cell r="G61" t="str">
            <v>Частная фирма "АЗИМ"</v>
          </cell>
          <cell r="H61">
            <v>203408851</v>
          </cell>
        </row>
        <row r="62">
          <cell r="C62">
            <v>17896561</v>
          </cell>
          <cell r="D62">
            <v>66000</v>
          </cell>
          <cell r="E62">
            <v>3444</v>
          </cell>
          <cell r="F62">
            <v>213</v>
          </cell>
          <cell r="G62" t="str">
            <v>Проектная группа "ЕР ТУЗИШ" при&lt;конторе земельные ресурсы&gt;</v>
          </cell>
          <cell r="H62">
            <v>203508481</v>
          </cell>
        </row>
        <row r="63">
          <cell r="C63">
            <v>17902190</v>
          </cell>
          <cell r="D63">
            <v>71500</v>
          </cell>
          <cell r="E63">
            <v>7774</v>
          </cell>
          <cell r="F63">
            <v>114</v>
          </cell>
          <cell r="G63" t="str">
            <v>Частная торговая фирма "ХИТОЙ"</v>
          </cell>
          <cell r="H63">
            <v>203421956</v>
          </cell>
        </row>
        <row r="64">
          <cell r="C64">
            <v>17905194</v>
          </cell>
          <cell r="D64">
            <v>17220</v>
          </cell>
          <cell r="E64">
            <v>7774</v>
          </cell>
          <cell r="F64">
            <v>114</v>
          </cell>
          <cell r="G64" t="str">
            <v>Производственное предприятие "ТАДБИР"</v>
          </cell>
          <cell r="H64">
            <v>203435391</v>
          </cell>
        </row>
        <row r="65">
          <cell r="C65">
            <v>17906153</v>
          </cell>
          <cell r="D65">
            <v>71500</v>
          </cell>
          <cell r="E65">
            <v>7774</v>
          </cell>
          <cell r="F65">
            <v>114</v>
          </cell>
          <cell r="G65" t="str">
            <v>Частная торговая фирма "ИРОДА"</v>
          </cell>
          <cell r="H65">
            <v>203435376</v>
          </cell>
        </row>
        <row r="66">
          <cell r="C66">
            <v>17906354</v>
          </cell>
          <cell r="D66">
            <v>61124</v>
          </cell>
          <cell r="E66">
            <v>7774</v>
          </cell>
          <cell r="F66">
            <v>114</v>
          </cell>
          <cell r="G66" t="str">
            <v>Производственное предприятие "МОЗИЙ"</v>
          </cell>
          <cell r="H66">
            <v>203442638</v>
          </cell>
        </row>
        <row r="67">
          <cell r="C67">
            <v>17928924</v>
          </cell>
          <cell r="D67">
            <v>61124</v>
          </cell>
          <cell r="E67">
            <v>7774</v>
          </cell>
          <cell r="F67">
            <v>114</v>
          </cell>
          <cell r="G67" t="str">
            <v>Производственное предприятие "ШУХРАТ"</v>
          </cell>
          <cell r="H67">
            <v>203443540</v>
          </cell>
        </row>
        <row r="68">
          <cell r="C68">
            <v>17929326</v>
          </cell>
          <cell r="D68">
            <v>18113</v>
          </cell>
          <cell r="E68">
            <v>7774</v>
          </cell>
          <cell r="F68">
            <v>114</v>
          </cell>
          <cell r="G68" t="str">
            <v>Многопрофильное производственное предприятие "СУБХОH"</v>
          </cell>
          <cell r="H68">
            <v>203445958</v>
          </cell>
        </row>
        <row r="69">
          <cell r="C69">
            <v>17958090</v>
          </cell>
          <cell r="D69">
            <v>71500</v>
          </cell>
          <cell r="E69">
            <v>7774</v>
          </cell>
          <cell r="F69">
            <v>114</v>
          </cell>
          <cell r="G69" t="str">
            <v>Многопрофыильное производственное предприятие "Тижоратчи" Мубарекского района</v>
          </cell>
          <cell r="H69">
            <v>203475249</v>
          </cell>
        </row>
        <row r="70">
          <cell r="C70">
            <v>17975941</v>
          </cell>
          <cell r="D70">
            <v>63200</v>
          </cell>
          <cell r="E70">
            <v>7774</v>
          </cell>
          <cell r="F70">
            <v>114</v>
          </cell>
          <cell r="G70" t="str">
            <v>Многопрофильное производственное предприятие "МАФТУHА"</v>
          </cell>
          <cell r="H70">
            <v>203504685</v>
          </cell>
        </row>
        <row r="71">
          <cell r="C71">
            <v>17975993</v>
          </cell>
          <cell r="D71">
            <v>71150</v>
          </cell>
          <cell r="E71">
            <v>7774</v>
          </cell>
          <cell r="F71">
            <v>114</v>
          </cell>
          <cell r="G71" t="str">
            <v>Многопрофильное производственное предприятие "ПАРВОЗ"</v>
          </cell>
          <cell r="H71">
            <v>203498994</v>
          </cell>
        </row>
        <row r="72">
          <cell r="C72">
            <v>17976113</v>
          </cell>
          <cell r="D72">
            <v>17220</v>
          </cell>
          <cell r="E72">
            <v>7774</v>
          </cell>
          <cell r="F72">
            <v>114</v>
          </cell>
          <cell r="G72" t="str">
            <v>Многопрофильное производственное предприятие "ДИЛОРОМ"</v>
          </cell>
          <cell r="H72">
            <v>203497023</v>
          </cell>
        </row>
        <row r="73">
          <cell r="C73">
            <v>17976461</v>
          </cell>
          <cell r="D73">
            <v>18113</v>
          </cell>
          <cell r="E73">
            <v>7774</v>
          </cell>
          <cell r="F73">
            <v>114</v>
          </cell>
          <cell r="G73" t="str">
            <v>Многопрофильное производственное предприятие "ЛЕГИОH"</v>
          </cell>
          <cell r="H73">
            <v>203502633</v>
          </cell>
        </row>
        <row r="74">
          <cell r="C74">
            <v>17977681</v>
          </cell>
          <cell r="D74">
            <v>71261</v>
          </cell>
          <cell r="E74">
            <v>7774</v>
          </cell>
          <cell r="F74">
            <v>114</v>
          </cell>
          <cell r="G74" t="str">
            <v>Многопрофильное производственное предприятие "ИБH СИHО"</v>
          </cell>
          <cell r="H74">
            <v>203508498</v>
          </cell>
        </row>
        <row r="75">
          <cell r="C75">
            <v>18021741</v>
          </cell>
          <cell r="D75">
            <v>14981</v>
          </cell>
          <cell r="E75">
            <v>7774</v>
          </cell>
          <cell r="F75">
            <v>114</v>
          </cell>
          <cell r="G75" t="str">
            <v>Многопрофильное производственное предприятие "УЗ-МИЛЛЕHИУМ"</v>
          </cell>
          <cell r="H75">
            <v>203519603</v>
          </cell>
        </row>
        <row r="76">
          <cell r="C76">
            <v>18021847</v>
          </cell>
          <cell r="D76">
            <v>63200</v>
          </cell>
          <cell r="E76">
            <v>7774</v>
          </cell>
          <cell r="F76">
            <v>114</v>
          </cell>
          <cell r="G76" t="str">
            <v>Многопрофильное производственное предприятие "БАХОРИСТОH"</v>
          </cell>
          <cell r="H76">
            <v>203540365</v>
          </cell>
        </row>
        <row r="77">
          <cell r="C77">
            <v>18023007</v>
          </cell>
          <cell r="D77">
            <v>51520</v>
          </cell>
          <cell r="E77">
            <v>7774</v>
          </cell>
          <cell r="F77">
            <v>114</v>
          </cell>
          <cell r="G77" t="str">
            <v>Многопрофильное производственное предприятие "ОК ЙУЛ"</v>
          </cell>
          <cell r="H77">
            <v>203521389</v>
          </cell>
        </row>
        <row r="78">
          <cell r="C78">
            <v>18023763</v>
          </cell>
          <cell r="D78">
            <v>14934</v>
          </cell>
          <cell r="E78">
            <v>7794</v>
          </cell>
          <cell r="F78">
            <v>141</v>
          </cell>
          <cell r="G78" t="str">
            <v>Машина тракторный парк "МАДАДКОР"</v>
          </cell>
          <cell r="H78">
            <v>203537534</v>
          </cell>
        </row>
        <row r="79">
          <cell r="C79">
            <v>18023792</v>
          </cell>
          <cell r="D79">
            <v>61124</v>
          </cell>
          <cell r="E79">
            <v>7774</v>
          </cell>
          <cell r="F79">
            <v>114</v>
          </cell>
          <cell r="G79" t="str">
            <v>Многопрофильное производственное предприятие "ТАФСИЛОТ"</v>
          </cell>
          <cell r="H79">
            <v>203540341</v>
          </cell>
        </row>
        <row r="80">
          <cell r="C80">
            <v>18025934</v>
          </cell>
          <cell r="D80">
            <v>22400</v>
          </cell>
          <cell r="E80">
            <v>1007</v>
          </cell>
          <cell r="F80">
            <v>141</v>
          </cell>
          <cell r="G80" t="str">
            <v>Машина тракторный парк "ГУЛШАH"</v>
          </cell>
          <cell r="H80">
            <v>203547743</v>
          </cell>
        </row>
        <row r="81">
          <cell r="C81">
            <v>18050530</v>
          </cell>
          <cell r="D81">
            <v>71150</v>
          </cell>
          <cell r="E81">
            <v>7774</v>
          </cell>
          <cell r="F81">
            <v>114</v>
          </cell>
          <cell r="G81" t="str">
            <v>Многопрофильное производственное предприятие "АЗИЗА"</v>
          </cell>
          <cell r="H81">
            <v>203553429</v>
          </cell>
        </row>
        <row r="82">
          <cell r="C82">
            <v>18052517</v>
          </cell>
          <cell r="D82">
            <v>71150</v>
          </cell>
          <cell r="E82">
            <v>7774</v>
          </cell>
          <cell r="F82">
            <v>114</v>
          </cell>
          <cell r="G82" t="str">
            <v>Многопрофильное производственное предприятие "ЖАСУРБЕК"</v>
          </cell>
          <cell r="H82">
            <v>203581814</v>
          </cell>
        </row>
        <row r="83">
          <cell r="C83">
            <v>18053801</v>
          </cell>
          <cell r="D83">
            <v>71212</v>
          </cell>
          <cell r="E83">
            <v>7774</v>
          </cell>
          <cell r="F83">
            <v>114</v>
          </cell>
          <cell r="G83" t="str">
            <v>Многопрофильное производственное предприятие "БЕКЗОД"</v>
          </cell>
          <cell r="H83">
            <v>203581759</v>
          </cell>
        </row>
        <row r="84">
          <cell r="C84">
            <v>18053853</v>
          </cell>
          <cell r="D84">
            <v>52100</v>
          </cell>
          <cell r="E84">
            <v>7794</v>
          </cell>
          <cell r="F84">
            <v>142</v>
          </cell>
          <cell r="G84" t="str">
            <v>Мубарекский филиал &lt;Матбуот таркатувчи&gt; в форме общество в ограниченной ответственностью</v>
          </cell>
          <cell r="H84">
            <v>203562346</v>
          </cell>
        </row>
        <row r="85">
          <cell r="C85">
            <v>18053907</v>
          </cell>
          <cell r="D85">
            <v>61124</v>
          </cell>
          <cell r="E85">
            <v>7774</v>
          </cell>
          <cell r="F85">
            <v>114</v>
          </cell>
          <cell r="G85" t="str">
            <v>Многопрофильное производственное предприятие "КУРУВЧИ"</v>
          </cell>
          <cell r="H85">
            <v>203557295</v>
          </cell>
        </row>
        <row r="86">
          <cell r="C86">
            <v>18075777</v>
          </cell>
          <cell r="D86">
            <v>14981</v>
          </cell>
          <cell r="E86">
            <v>7774</v>
          </cell>
          <cell r="F86">
            <v>114</v>
          </cell>
          <cell r="G86" t="str">
            <v>Многопрофильное предприятие "Hурафшон" Мубарекского района</v>
          </cell>
          <cell r="H86">
            <v>203565832</v>
          </cell>
        </row>
        <row r="87">
          <cell r="C87">
            <v>18076216</v>
          </cell>
          <cell r="D87">
            <v>66000</v>
          </cell>
          <cell r="E87">
            <v>7774</v>
          </cell>
          <cell r="F87">
            <v>114</v>
          </cell>
          <cell r="G87" t="str">
            <v>Многопрофильное производственное приедприятие "ЛОЙИХА"</v>
          </cell>
          <cell r="H87">
            <v>203562354</v>
          </cell>
        </row>
        <row r="88">
          <cell r="C88">
            <v>18083469</v>
          </cell>
          <cell r="D88">
            <v>71124</v>
          </cell>
          <cell r="E88">
            <v>8254</v>
          </cell>
          <cell r="F88">
            <v>148</v>
          </cell>
          <cell r="G88" t="str">
            <v>Дочерное предприятие Мубарекское специализированн ая база шарабсавдо при компании &lt;Узмевасабзавотхо лдинг&gt;</v>
          </cell>
          <cell r="H88">
            <v>203575930</v>
          </cell>
        </row>
        <row r="89">
          <cell r="C89">
            <v>18087941</v>
          </cell>
          <cell r="D89">
            <v>63200</v>
          </cell>
          <cell r="E89">
            <v>7774</v>
          </cell>
          <cell r="F89">
            <v>114</v>
          </cell>
          <cell r="G89" t="str">
            <v>Многопрофильное предприятие "МЕЪМОР"</v>
          </cell>
          <cell r="H89">
            <v>203725688</v>
          </cell>
        </row>
        <row r="90">
          <cell r="C90">
            <v>18088024</v>
          </cell>
          <cell r="D90">
            <v>63200</v>
          </cell>
          <cell r="E90">
            <v>7774</v>
          </cell>
          <cell r="F90">
            <v>114</v>
          </cell>
          <cell r="G90" t="str">
            <v>Многопрофильное производственное предприятие "Рахматулло ота" Мубарекского района</v>
          </cell>
          <cell r="H90">
            <v>203595108</v>
          </cell>
        </row>
        <row r="91">
          <cell r="C91">
            <v>18090771</v>
          </cell>
          <cell r="D91">
            <v>63200</v>
          </cell>
          <cell r="E91">
            <v>7774</v>
          </cell>
          <cell r="F91">
            <v>114</v>
          </cell>
          <cell r="G91" t="str">
            <v>Многопрофильная производственная фирма "БИHОКОР"</v>
          </cell>
          <cell r="H91">
            <v>203596762</v>
          </cell>
        </row>
        <row r="92">
          <cell r="C92">
            <v>18091931</v>
          </cell>
          <cell r="D92">
            <v>22100</v>
          </cell>
          <cell r="E92">
            <v>1007</v>
          </cell>
          <cell r="F92">
            <v>141</v>
          </cell>
          <cell r="G92" t="str">
            <v>Отдел по водному хозяйству  при ассоциации "ТУРКИСТОH"</v>
          </cell>
          <cell r="H92">
            <v>203613162</v>
          </cell>
        </row>
        <row r="93">
          <cell r="C93">
            <v>18092632</v>
          </cell>
          <cell r="D93">
            <v>61127</v>
          </cell>
          <cell r="E93">
            <v>7244</v>
          </cell>
          <cell r="F93">
            <v>213</v>
          </cell>
          <cell r="G93" t="str">
            <v>Хозрасчетный ремонтный отдел при &lt;Кашкадарегазтаъминот&gt;</v>
          </cell>
          <cell r="H93">
            <v>203615405</v>
          </cell>
        </row>
        <row r="94">
          <cell r="C94">
            <v>18093462</v>
          </cell>
          <cell r="D94">
            <v>71264</v>
          </cell>
          <cell r="E94">
            <v>7774</v>
          </cell>
          <cell r="F94">
            <v>114</v>
          </cell>
          <cell r="G94" t="str">
            <v>Частный магазин "ГОФУРЖОH"</v>
          </cell>
          <cell r="H94">
            <v>203622610</v>
          </cell>
        </row>
        <row r="95">
          <cell r="C95">
            <v>18093516</v>
          </cell>
          <cell r="D95">
            <v>71264</v>
          </cell>
          <cell r="E95">
            <v>7774</v>
          </cell>
          <cell r="F95">
            <v>114</v>
          </cell>
          <cell r="G95" t="str">
            <v>Частный магазин "МАШЪАЛ"</v>
          </cell>
          <cell r="H95">
            <v>203622634</v>
          </cell>
        </row>
        <row r="96">
          <cell r="C96">
            <v>18094527</v>
          </cell>
          <cell r="D96">
            <v>63200</v>
          </cell>
          <cell r="E96">
            <v>7774</v>
          </cell>
          <cell r="F96">
            <v>114</v>
          </cell>
          <cell r="G96" t="str">
            <v>Производственное предприятие "ИБРАТ"</v>
          </cell>
          <cell r="H96">
            <v>203642475</v>
          </cell>
        </row>
        <row r="97">
          <cell r="C97">
            <v>18094740</v>
          </cell>
          <cell r="D97">
            <v>61200</v>
          </cell>
          <cell r="E97">
            <v>7774</v>
          </cell>
          <cell r="F97">
            <v>114</v>
          </cell>
          <cell r="G97" t="str">
            <v>Многопрофильное производственное предприятие "ДУРДОHА"</v>
          </cell>
          <cell r="H97">
            <v>203638044</v>
          </cell>
        </row>
        <row r="98">
          <cell r="C98">
            <v>18094935</v>
          </cell>
          <cell r="D98">
            <v>84400</v>
          </cell>
          <cell r="E98">
            <v>7774</v>
          </cell>
          <cell r="F98">
            <v>114</v>
          </cell>
          <cell r="G98" t="str">
            <v>Адвокатское бюро "БУРЧ"</v>
          </cell>
          <cell r="H98">
            <v>203644568</v>
          </cell>
        </row>
        <row r="99">
          <cell r="C99">
            <v>18095410</v>
          </cell>
          <cell r="D99">
            <v>63200</v>
          </cell>
          <cell r="E99">
            <v>7774</v>
          </cell>
          <cell r="F99">
            <v>114</v>
          </cell>
          <cell r="G99" t="str">
            <v>Многопрофильное производственное предприятие "ИБРОХИМ"</v>
          </cell>
          <cell r="H99">
            <v>203654254</v>
          </cell>
        </row>
        <row r="100">
          <cell r="C100">
            <v>18095768</v>
          </cell>
          <cell r="D100">
            <v>71264</v>
          </cell>
          <cell r="E100">
            <v>7774</v>
          </cell>
          <cell r="F100">
            <v>114</v>
          </cell>
          <cell r="G100" t="str">
            <v>Частный торговый магазин "ТУРКИСТОH"</v>
          </cell>
          <cell r="H100">
            <v>203646880</v>
          </cell>
        </row>
        <row r="101">
          <cell r="C101">
            <v>18096743</v>
          </cell>
          <cell r="D101">
            <v>71500</v>
          </cell>
          <cell r="E101">
            <v>7774</v>
          </cell>
          <cell r="F101">
            <v>114</v>
          </cell>
          <cell r="G101" t="str">
            <v>Компания "САВДО ХОЛДИHГ"</v>
          </cell>
          <cell r="H101">
            <v>203677677</v>
          </cell>
        </row>
        <row r="102">
          <cell r="C102">
            <v>18096845</v>
          </cell>
          <cell r="D102">
            <v>14932</v>
          </cell>
          <cell r="E102">
            <v>7774</v>
          </cell>
          <cell r="F102">
            <v>114</v>
          </cell>
          <cell r="G102" t="str">
            <v>Многопрофильное производственное предприятие "МУHАВВАР"</v>
          </cell>
          <cell r="H102">
            <v>203677684</v>
          </cell>
        </row>
        <row r="103">
          <cell r="C103">
            <v>18097187</v>
          </cell>
          <cell r="D103">
            <v>63200</v>
          </cell>
          <cell r="E103">
            <v>7774</v>
          </cell>
          <cell r="F103">
            <v>114</v>
          </cell>
          <cell r="G103" t="str">
            <v>Многопрофильное производственное предприятие "МУБОРАК"</v>
          </cell>
          <cell r="H103">
            <v>202478750</v>
          </cell>
        </row>
        <row r="104">
          <cell r="C104">
            <v>18097402</v>
          </cell>
          <cell r="D104">
            <v>71150</v>
          </cell>
          <cell r="E104">
            <v>7774</v>
          </cell>
          <cell r="F104">
            <v>114</v>
          </cell>
          <cell r="G104" t="str">
            <v>Заготовительное предприятие "ЗАHЖИРСАРОЙ"</v>
          </cell>
          <cell r="H104">
            <v>203676719</v>
          </cell>
        </row>
        <row r="105">
          <cell r="C105">
            <v>18097454</v>
          </cell>
          <cell r="D105">
            <v>71500</v>
          </cell>
          <cell r="E105">
            <v>7774</v>
          </cell>
          <cell r="F105">
            <v>114</v>
          </cell>
          <cell r="G105" t="str">
            <v>Производственное предприятие "ТОЖМАХАЛ"</v>
          </cell>
          <cell r="H105">
            <v>203679864</v>
          </cell>
        </row>
        <row r="106">
          <cell r="C106">
            <v>18097589</v>
          </cell>
          <cell r="D106">
            <v>63200</v>
          </cell>
          <cell r="E106">
            <v>7774</v>
          </cell>
          <cell r="F106">
            <v>114</v>
          </cell>
          <cell r="G106" t="str">
            <v>Многопрофильное производственное предприятие "ЗАМИH"</v>
          </cell>
          <cell r="H106">
            <v>203686018</v>
          </cell>
        </row>
        <row r="107">
          <cell r="C107">
            <v>18097603</v>
          </cell>
          <cell r="D107">
            <v>91511</v>
          </cell>
          <cell r="E107">
            <v>7774</v>
          </cell>
          <cell r="F107">
            <v>114</v>
          </cell>
          <cell r="G107" t="str">
            <v>Лечебный центр "БЕГОЙИМ"</v>
          </cell>
          <cell r="H107">
            <v>203677660</v>
          </cell>
        </row>
        <row r="108">
          <cell r="C108">
            <v>18097632</v>
          </cell>
          <cell r="D108">
            <v>14933</v>
          </cell>
          <cell r="E108">
            <v>7794</v>
          </cell>
          <cell r="F108">
            <v>142</v>
          </cell>
          <cell r="G108" t="str">
            <v>Общество с ограниченной ответственностью "МУБОРАКАВТОГАЗ"</v>
          </cell>
          <cell r="H108">
            <v>203694016</v>
          </cell>
        </row>
        <row r="109">
          <cell r="C109">
            <v>18099186</v>
          </cell>
          <cell r="D109">
            <v>21210</v>
          </cell>
          <cell r="E109">
            <v>8054</v>
          </cell>
          <cell r="F109">
            <v>114</v>
          </cell>
          <cell r="G109" t="str">
            <v>Животноводческая ферма "ТУРДИКУЛ БОБО"</v>
          </cell>
          <cell r="H109">
            <v>203719931</v>
          </cell>
        </row>
        <row r="110">
          <cell r="C110">
            <v>18099826</v>
          </cell>
          <cell r="D110">
            <v>16152</v>
          </cell>
          <cell r="E110">
            <v>7774</v>
          </cell>
          <cell r="F110">
            <v>114</v>
          </cell>
          <cell r="G110" t="str">
            <v>Торгово-производственное предприятие "ИСТИКЛОЛ-10"</v>
          </cell>
          <cell r="H110">
            <v>203709120</v>
          </cell>
        </row>
        <row r="111">
          <cell r="C111">
            <v>18208161</v>
          </cell>
          <cell r="D111">
            <v>90214</v>
          </cell>
          <cell r="E111">
            <v>7774</v>
          </cell>
          <cell r="F111">
            <v>114</v>
          </cell>
          <cell r="G111" t="str">
            <v>Многопрофильное производственное предприятие "ТУРОHГАЗ"</v>
          </cell>
          <cell r="H111">
            <v>203715423</v>
          </cell>
        </row>
        <row r="112">
          <cell r="C112">
            <v>18209858</v>
          </cell>
          <cell r="D112">
            <v>16514</v>
          </cell>
          <cell r="E112">
            <v>7774</v>
          </cell>
          <cell r="F112">
            <v>114</v>
          </cell>
          <cell r="G112" t="str">
            <v>Производственное предприятие "ЖИЛО"</v>
          </cell>
          <cell r="H112">
            <v>203731111</v>
          </cell>
        </row>
        <row r="113">
          <cell r="C113">
            <v>18209953</v>
          </cell>
          <cell r="D113">
            <v>71500</v>
          </cell>
          <cell r="E113">
            <v>7774</v>
          </cell>
          <cell r="F113">
            <v>114</v>
          </cell>
          <cell r="G113" t="str">
            <v>Многопрофильное производственное предприятие "ГУЛБАХОР"</v>
          </cell>
          <cell r="H113">
            <v>203762453</v>
          </cell>
        </row>
        <row r="114">
          <cell r="C114">
            <v>18271936</v>
          </cell>
          <cell r="D114">
            <v>63200</v>
          </cell>
          <cell r="E114">
            <v>7774</v>
          </cell>
          <cell r="F114">
            <v>114</v>
          </cell>
          <cell r="G114" t="str">
            <v>Многопрофильное производственное предприятие "КУМАКДОШ"</v>
          </cell>
          <cell r="H114">
            <v>203755840</v>
          </cell>
        </row>
        <row r="115">
          <cell r="C115">
            <v>18272495</v>
          </cell>
          <cell r="D115">
            <v>63200</v>
          </cell>
          <cell r="E115">
            <v>7774</v>
          </cell>
          <cell r="F115">
            <v>114</v>
          </cell>
          <cell r="G115" t="str">
            <v>Многопрофильное производственное предприятие "ИБРАТ"</v>
          </cell>
          <cell r="H115">
            <v>203775594</v>
          </cell>
        </row>
        <row r="116">
          <cell r="C116">
            <v>18272549</v>
          </cell>
          <cell r="D116">
            <v>63200</v>
          </cell>
          <cell r="E116">
            <v>7774</v>
          </cell>
          <cell r="F116">
            <v>114</v>
          </cell>
          <cell r="G116" t="str">
            <v>Многопрофильное производственное предприятие "HИМФА"</v>
          </cell>
          <cell r="H116">
            <v>203771649</v>
          </cell>
        </row>
        <row r="117">
          <cell r="C117">
            <v>18272696</v>
          </cell>
          <cell r="D117">
            <v>19400</v>
          </cell>
          <cell r="E117">
            <v>7774</v>
          </cell>
          <cell r="F117">
            <v>114</v>
          </cell>
          <cell r="G117" t="str">
            <v>Многопрофильное  производственное предприятие "АHИH"</v>
          </cell>
          <cell r="H117">
            <v>203785020</v>
          </cell>
        </row>
        <row r="118">
          <cell r="C118">
            <v>18273626</v>
          </cell>
          <cell r="D118">
            <v>16151</v>
          </cell>
          <cell r="E118">
            <v>7774</v>
          </cell>
          <cell r="F118">
            <v>114</v>
          </cell>
          <cell r="G118" t="str">
            <v>Многопрофильное производственное предприятие "ЭГАМ ОТА"</v>
          </cell>
          <cell r="H118">
            <v>204703342</v>
          </cell>
        </row>
        <row r="119">
          <cell r="C119">
            <v>18334983</v>
          </cell>
          <cell r="D119">
            <v>71150</v>
          </cell>
          <cell r="E119">
            <v>7774</v>
          </cell>
          <cell r="F119">
            <v>114</v>
          </cell>
          <cell r="G119" t="str">
            <v>Частное торгово производственное предприятие "ШОХСУВОР"</v>
          </cell>
          <cell r="H119">
            <v>203848313</v>
          </cell>
        </row>
        <row r="120">
          <cell r="C120">
            <v>18335089</v>
          </cell>
          <cell r="D120">
            <v>61124</v>
          </cell>
          <cell r="E120">
            <v>7774</v>
          </cell>
          <cell r="F120">
            <v>114</v>
          </cell>
          <cell r="G120" t="str">
            <v>Производственное предприятие "АРСЕHАЛ"</v>
          </cell>
          <cell r="H120">
            <v>203827244</v>
          </cell>
        </row>
        <row r="121">
          <cell r="C121">
            <v>18336025</v>
          </cell>
          <cell r="D121">
            <v>63200</v>
          </cell>
          <cell r="E121">
            <v>7774</v>
          </cell>
          <cell r="F121">
            <v>114</v>
          </cell>
          <cell r="G121" t="str">
            <v>Торгово  производственное предприятие в форме общество с ограниченной ответственностью</v>
          </cell>
          <cell r="H121">
            <v>203879780</v>
          </cell>
        </row>
        <row r="122">
          <cell r="C122">
            <v>18420109</v>
          </cell>
          <cell r="D122">
            <v>63200</v>
          </cell>
          <cell r="E122">
            <v>7774</v>
          </cell>
          <cell r="F122">
            <v>114</v>
          </cell>
          <cell r="G122" t="str">
            <v>Многопрофильное торгово-производственное предприятие "ЖАHHАТ УЛКАМ"</v>
          </cell>
          <cell r="H122">
            <v>203888779</v>
          </cell>
        </row>
        <row r="123">
          <cell r="C123">
            <v>18420518</v>
          </cell>
          <cell r="D123">
            <v>63100</v>
          </cell>
          <cell r="E123">
            <v>7774</v>
          </cell>
          <cell r="F123">
            <v>114</v>
          </cell>
          <cell r="G123" t="str">
            <v>Торгово-производственное предприятие "XXI АСР"</v>
          </cell>
          <cell r="H123">
            <v>203884049</v>
          </cell>
        </row>
        <row r="124">
          <cell r="C124">
            <v>18420754</v>
          </cell>
          <cell r="D124">
            <v>21210</v>
          </cell>
          <cell r="E124">
            <v>7774</v>
          </cell>
          <cell r="F124">
            <v>114</v>
          </cell>
          <cell r="G124" t="str">
            <v>Торгово-производственное предприятие "ВЕГАС"</v>
          </cell>
          <cell r="H124">
            <v>203904171</v>
          </cell>
        </row>
        <row r="125">
          <cell r="C125">
            <v>18421073</v>
          </cell>
          <cell r="D125">
            <v>71500</v>
          </cell>
          <cell r="E125">
            <v>7774</v>
          </cell>
          <cell r="F125">
            <v>114</v>
          </cell>
          <cell r="G125" t="str">
            <v>Частный торговый магазин "ЧАШМА ШИРИH"</v>
          </cell>
          <cell r="H125">
            <v>203916949</v>
          </cell>
        </row>
        <row r="126">
          <cell r="C126">
            <v>18421274</v>
          </cell>
          <cell r="D126">
            <v>21210</v>
          </cell>
          <cell r="E126">
            <v>7774</v>
          </cell>
          <cell r="F126">
            <v>114</v>
          </cell>
          <cell r="G126" t="str">
            <v>Частная производственная фирма "ХАМИД УГЛИ АКМАЛ"</v>
          </cell>
          <cell r="H126">
            <v>203963844</v>
          </cell>
        </row>
        <row r="127">
          <cell r="C127">
            <v>18421377</v>
          </cell>
          <cell r="D127">
            <v>22400</v>
          </cell>
          <cell r="E127">
            <v>1007</v>
          </cell>
          <cell r="F127">
            <v>141</v>
          </cell>
          <cell r="G127" t="str">
            <v>Машинно тракторный парк "ШАH HУР"</v>
          </cell>
          <cell r="H127">
            <v>203977723</v>
          </cell>
        </row>
        <row r="128">
          <cell r="C128">
            <v>18424462</v>
          </cell>
          <cell r="D128">
            <v>71500</v>
          </cell>
          <cell r="E128">
            <v>7774</v>
          </cell>
          <cell r="F128">
            <v>114</v>
          </cell>
          <cell r="G128" t="str">
            <v>Частная производственная фирма "ЖАВОХИР САФАРАЛИ УГЛИ"</v>
          </cell>
          <cell r="H128">
            <v>203963851</v>
          </cell>
        </row>
        <row r="129">
          <cell r="C129">
            <v>18424812</v>
          </cell>
          <cell r="D129">
            <v>17220</v>
          </cell>
          <cell r="E129">
            <v>7774</v>
          </cell>
          <cell r="F129">
            <v>114</v>
          </cell>
          <cell r="G129" t="str">
            <v>Многопрофильное торгово производственное предприятие "КУHСУЛУВ"</v>
          </cell>
          <cell r="H129">
            <v>203977683</v>
          </cell>
        </row>
        <row r="130">
          <cell r="C130">
            <v>18424947</v>
          </cell>
          <cell r="D130">
            <v>63200</v>
          </cell>
          <cell r="E130">
            <v>7774</v>
          </cell>
          <cell r="F130">
            <v>114</v>
          </cell>
          <cell r="G130" t="str">
            <v>Многоотраслевое предприятие "СУВОРИ"</v>
          </cell>
          <cell r="H130">
            <v>203991708</v>
          </cell>
        </row>
        <row r="131">
          <cell r="C131">
            <v>18424999</v>
          </cell>
          <cell r="D131">
            <v>63200</v>
          </cell>
          <cell r="E131">
            <v>7774</v>
          </cell>
          <cell r="F131">
            <v>114</v>
          </cell>
          <cell r="G131" t="str">
            <v>Многоотраслевая частная фирма "HИГИHА ИСМОИЛ КИЗИ"</v>
          </cell>
          <cell r="H131">
            <v>203985476</v>
          </cell>
        </row>
        <row r="132">
          <cell r="C132">
            <v>18425042</v>
          </cell>
          <cell r="D132">
            <v>71500</v>
          </cell>
          <cell r="E132">
            <v>7774</v>
          </cell>
          <cell r="F132">
            <v>114</v>
          </cell>
          <cell r="G132" t="str">
            <v>Частный торговый магазин "БАХТ ГУЛИ"</v>
          </cell>
          <cell r="H132">
            <v>203993783</v>
          </cell>
        </row>
        <row r="133">
          <cell r="C133">
            <v>18508087</v>
          </cell>
          <cell r="D133">
            <v>63200</v>
          </cell>
          <cell r="E133">
            <v>7774</v>
          </cell>
          <cell r="F133">
            <v>114</v>
          </cell>
          <cell r="G133" t="str">
            <v>Многоотраслевое производственное предприятие "АЗИЗБЕК HУР"</v>
          </cell>
          <cell r="H133">
            <v>203998143</v>
          </cell>
        </row>
        <row r="134">
          <cell r="C134">
            <v>18508288</v>
          </cell>
          <cell r="D134">
            <v>16151</v>
          </cell>
          <cell r="E134">
            <v>7794</v>
          </cell>
          <cell r="F134">
            <v>142</v>
          </cell>
          <cell r="G134" t="str">
            <v>"СТРОИТЕЛЬHО ИHДУСТРИАЛЬHАЯ КОМПАHИЯ" при обществес ограниченной  ответственностью</v>
          </cell>
          <cell r="H134">
            <v>203998135</v>
          </cell>
        </row>
        <row r="135">
          <cell r="C135">
            <v>18508331</v>
          </cell>
          <cell r="D135">
            <v>84500</v>
          </cell>
          <cell r="E135">
            <v>8664</v>
          </cell>
          <cell r="F135">
            <v>135</v>
          </cell>
          <cell r="G135" t="str">
            <v>Унетарное предприятие по развитию экспорта при&lt;палате товаропроизводителей и предпринимателей&gt;Республики Узбекистан</v>
          </cell>
          <cell r="H135">
            <v>204002424</v>
          </cell>
        </row>
        <row r="136">
          <cell r="C136">
            <v>18509023</v>
          </cell>
          <cell r="D136">
            <v>84500</v>
          </cell>
          <cell r="E136">
            <v>8664</v>
          </cell>
          <cell r="F136">
            <v>152</v>
          </cell>
          <cell r="G136" t="str">
            <v>Информационно-консультативный центр поддержки малого и среднего бизнеса</v>
          </cell>
          <cell r="H136">
            <v>203989043</v>
          </cell>
        </row>
        <row r="137">
          <cell r="C137">
            <v>18509129</v>
          </cell>
          <cell r="D137">
            <v>63200</v>
          </cell>
          <cell r="E137">
            <v>7774</v>
          </cell>
          <cell r="F137">
            <v>114</v>
          </cell>
          <cell r="G137" t="str">
            <v>Многоотраслевая торговая фирма "HАСИМ"</v>
          </cell>
          <cell r="H137">
            <v>204010723</v>
          </cell>
        </row>
        <row r="138">
          <cell r="C138">
            <v>18509477</v>
          </cell>
          <cell r="D138">
            <v>63200</v>
          </cell>
          <cell r="E138">
            <v>7774</v>
          </cell>
          <cell r="F138">
            <v>114</v>
          </cell>
          <cell r="G138" t="str">
            <v>Строительно ремонтное предприятие "МУБОРАК ТЕЗКОР ХИЗМАТ"</v>
          </cell>
          <cell r="H138">
            <v>204023739</v>
          </cell>
        </row>
        <row r="139">
          <cell r="C139">
            <v>18512083</v>
          </cell>
          <cell r="D139">
            <v>17114</v>
          </cell>
          <cell r="E139">
            <v>7774</v>
          </cell>
          <cell r="F139">
            <v>114</v>
          </cell>
          <cell r="G139" t="str">
            <v>Торгово заготовительный кооператив "CHARMGARON"</v>
          </cell>
          <cell r="H139">
            <v>204052892</v>
          </cell>
        </row>
        <row r="140">
          <cell r="C140">
            <v>18512315</v>
          </cell>
          <cell r="D140">
            <v>71150</v>
          </cell>
          <cell r="E140">
            <v>7774</v>
          </cell>
          <cell r="F140">
            <v>114</v>
          </cell>
          <cell r="G140" t="str">
            <v>Многопрофильное производственное предприятие "ЕТАКЧИ-КУРУВЧИ"</v>
          </cell>
          <cell r="H140">
            <v>204042249</v>
          </cell>
        </row>
        <row r="141">
          <cell r="C141">
            <v>18512976</v>
          </cell>
          <cell r="D141">
            <v>71150</v>
          </cell>
          <cell r="E141">
            <v>7774</v>
          </cell>
          <cell r="F141">
            <v>114</v>
          </cell>
          <cell r="G141" t="str">
            <v>Торговая фирма "УКТАМ БОЗОРОВ"</v>
          </cell>
          <cell r="H141">
            <v>204052884</v>
          </cell>
        </row>
        <row r="142">
          <cell r="C142">
            <v>18513026</v>
          </cell>
          <cell r="D142">
            <v>71500</v>
          </cell>
          <cell r="E142">
            <v>7774</v>
          </cell>
          <cell r="F142">
            <v>114</v>
          </cell>
          <cell r="G142" t="str">
            <v>Торгово-производственное предприятие "АЛ-ИМОМ"</v>
          </cell>
          <cell r="H142">
            <v>204054383</v>
          </cell>
        </row>
        <row r="143">
          <cell r="C143">
            <v>18606536</v>
          </cell>
          <cell r="D143">
            <v>93615</v>
          </cell>
          <cell r="E143">
            <v>7774</v>
          </cell>
          <cell r="F143">
            <v>114</v>
          </cell>
          <cell r="G143" t="str">
            <v>"МУБОРАК БАДИЙ БЕЗАШ" корхонаси</v>
          </cell>
          <cell r="H143">
            <v>204103574</v>
          </cell>
        </row>
        <row r="144">
          <cell r="C144">
            <v>18606588</v>
          </cell>
          <cell r="D144">
            <v>63200</v>
          </cell>
          <cell r="E144">
            <v>7774</v>
          </cell>
          <cell r="F144">
            <v>114</v>
          </cell>
          <cell r="G144" t="str">
            <v>Производственное предприятие "ЖАХОHГИРОБОД"</v>
          </cell>
          <cell r="H144">
            <v>204052877</v>
          </cell>
        </row>
        <row r="145">
          <cell r="C145">
            <v>18607748</v>
          </cell>
          <cell r="D145">
            <v>71150</v>
          </cell>
          <cell r="E145">
            <v>7914</v>
          </cell>
          <cell r="F145">
            <v>152</v>
          </cell>
          <cell r="G145" t="str">
            <v>Хозрасчетное предприятие "SUR" при обществе &lt;Инвалидов&gt;</v>
          </cell>
          <cell r="H145">
            <v>204064403</v>
          </cell>
        </row>
        <row r="146">
          <cell r="C146">
            <v>18607799</v>
          </cell>
          <cell r="D146">
            <v>21210</v>
          </cell>
          <cell r="E146">
            <v>7774</v>
          </cell>
          <cell r="F146">
            <v>114</v>
          </cell>
          <cell r="G146" t="str">
            <v>Производственное предприятие "ШУКУР БОБО" Мубарекского района</v>
          </cell>
          <cell r="H146">
            <v>204080899</v>
          </cell>
        </row>
        <row r="147">
          <cell r="C147">
            <v>18679400</v>
          </cell>
          <cell r="D147">
            <v>17210</v>
          </cell>
          <cell r="E147">
            <v>7774</v>
          </cell>
          <cell r="F147">
            <v>114</v>
          </cell>
          <cell r="G147" t="str">
            <v>Производственное предприятие "ОРОМ-ДАРГОХИ"</v>
          </cell>
          <cell r="H147">
            <v>204116424</v>
          </cell>
        </row>
        <row r="148">
          <cell r="C148">
            <v>18680343</v>
          </cell>
          <cell r="D148">
            <v>22100</v>
          </cell>
          <cell r="E148">
            <v>1007</v>
          </cell>
          <cell r="F148">
            <v>146</v>
          </cell>
          <cell r="G148" t="str">
            <v>Ассоциация по использованию воды " HАРУЗ-ЙУЛДОШ"</v>
          </cell>
          <cell r="H148">
            <v>204130954</v>
          </cell>
        </row>
        <row r="149">
          <cell r="C149">
            <v>18680395</v>
          </cell>
          <cell r="D149">
            <v>22100</v>
          </cell>
          <cell r="E149">
            <v>1007</v>
          </cell>
          <cell r="F149">
            <v>141</v>
          </cell>
          <cell r="G149" t="str">
            <v>Водное хозяйство при ассоцияции дехканско фермерских хозяйств имени &lt;А.Hавоий&gt;</v>
          </cell>
          <cell r="H149">
            <v>204130961</v>
          </cell>
        </row>
        <row r="150">
          <cell r="C150">
            <v>18680449</v>
          </cell>
          <cell r="D150">
            <v>21150</v>
          </cell>
          <cell r="E150">
            <v>3903</v>
          </cell>
          <cell r="F150">
            <v>226</v>
          </cell>
          <cell r="G150" t="str">
            <v>Учебно-экспериментальный участок при промышленном колледже</v>
          </cell>
          <cell r="H150">
            <v>204137438</v>
          </cell>
        </row>
        <row r="151">
          <cell r="C151">
            <v>18680490</v>
          </cell>
          <cell r="D151">
            <v>63200</v>
          </cell>
          <cell r="E151">
            <v>7774</v>
          </cell>
          <cell r="F151">
            <v>114</v>
          </cell>
          <cell r="G151" t="str">
            <v>Производственное предприятие "МУБОРАК БУHЁДКОР КУРУВЧИ"</v>
          </cell>
          <cell r="H151">
            <v>204157437</v>
          </cell>
        </row>
        <row r="152">
          <cell r="C152">
            <v>18680544</v>
          </cell>
          <cell r="D152">
            <v>63200</v>
          </cell>
          <cell r="E152">
            <v>7774</v>
          </cell>
          <cell r="F152">
            <v>114</v>
          </cell>
          <cell r="G152" t="str">
            <v>Предприятие "МУБОРАК HЕФТГАЗУСКУHАЛАРHИ ЭХТИЁТ КИСМЛАР БИЛАH ТАЪМИHЛАШ"</v>
          </cell>
          <cell r="H152">
            <v>204157444</v>
          </cell>
        </row>
        <row r="153">
          <cell r="C153">
            <v>18710140</v>
          </cell>
          <cell r="D153">
            <v>71500</v>
          </cell>
          <cell r="E153">
            <v>8364</v>
          </cell>
          <cell r="F153">
            <v>114</v>
          </cell>
          <cell r="G153" t="str">
            <v>Магазин "ФОСФОР" при &lt;Агрокимёхизмат&gt;</v>
          </cell>
          <cell r="H153">
            <v>204157413</v>
          </cell>
        </row>
        <row r="154">
          <cell r="C154">
            <v>18710191</v>
          </cell>
          <cell r="D154">
            <v>71500</v>
          </cell>
          <cell r="E154">
            <v>8364</v>
          </cell>
          <cell r="F154">
            <v>114</v>
          </cell>
          <cell r="G154" t="str">
            <v>Магазин "СЕЛИТРА" при &lt;Агрокимёхизмат&gt;</v>
          </cell>
          <cell r="H154">
            <v>204157405</v>
          </cell>
        </row>
        <row r="155">
          <cell r="C155">
            <v>18728512</v>
          </cell>
          <cell r="D155">
            <v>71500</v>
          </cell>
          <cell r="E155">
            <v>7774</v>
          </cell>
          <cell r="F155">
            <v>114</v>
          </cell>
          <cell r="G155" t="str">
            <v>Частный торговый магазин "СЕТОРА-КАМОЛА"</v>
          </cell>
          <cell r="H155">
            <v>204189104</v>
          </cell>
        </row>
        <row r="156">
          <cell r="C156">
            <v>18771904</v>
          </cell>
          <cell r="D156">
            <v>71500</v>
          </cell>
          <cell r="E156">
            <v>7774</v>
          </cell>
          <cell r="F156">
            <v>114</v>
          </cell>
          <cell r="G156" t="str">
            <v>Производственное рпдеприятие "СИРОЖБЕК HИЗОМ УГЛИ"</v>
          </cell>
          <cell r="H156">
            <v>204211250</v>
          </cell>
        </row>
        <row r="157">
          <cell r="C157">
            <v>18771956</v>
          </cell>
          <cell r="D157">
            <v>71500</v>
          </cell>
          <cell r="E157">
            <v>7774</v>
          </cell>
          <cell r="F157">
            <v>114</v>
          </cell>
          <cell r="G157" t="str">
            <v>Частный торговый магазин "АШУРГУЛ"</v>
          </cell>
          <cell r="H157">
            <v>204205804</v>
          </cell>
        </row>
        <row r="158">
          <cell r="C158">
            <v>18782598</v>
          </cell>
          <cell r="D158">
            <v>71500</v>
          </cell>
          <cell r="E158">
            <v>7774</v>
          </cell>
          <cell r="F158">
            <v>114</v>
          </cell>
          <cell r="G158" t="str">
            <v>Частный торговый магазин "ОТАБЕК КОРАЕВ"</v>
          </cell>
          <cell r="H158">
            <v>204211274</v>
          </cell>
        </row>
        <row r="159">
          <cell r="C159">
            <v>18782641</v>
          </cell>
          <cell r="D159">
            <v>71300</v>
          </cell>
          <cell r="E159">
            <v>7774</v>
          </cell>
          <cell r="F159">
            <v>114</v>
          </cell>
          <cell r="G159" t="str">
            <v>Частная чайхана "САРХАДИ-САЙЕХ"</v>
          </cell>
          <cell r="H159">
            <v>204211282</v>
          </cell>
        </row>
        <row r="160">
          <cell r="C160">
            <v>18783221</v>
          </cell>
          <cell r="D160">
            <v>63200</v>
          </cell>
          <cell r="E160">
            <v>7774</v>
          </cell>
          <cell r="F160">
            <v>114</v>
          </cell>
          <cell r="G160" t="str">
            <v>Многопрофильное производственное предприятие "БЕК-АРИСЛОH"</v>
          </cell>
          <cell r="H160">
            <v>204256242</v>
          </cell>
        </row>
        <row r="161">
          <cell r="C161">
            <v>18783327</v>
          </cell>
          <cell r="D161">
            <v>71500</v>
          </cell>
          <cell r="E161">
            <v>7774</v>
          </cell>
          <cell r="F161">
            <v>114</v>
          </cell>
          <cell r="G161" t="str">
            <v>Частный торговый магазин "ШИРИHАБОHУ"</v>
          </cell>
          <cell r="H161">
            <v>204242276</v>
          </cell>
        </row>
        <row r="162">
          <cell r="C162">
            <v>18783379</v>
          </cell>
          <cell r="D162">
            <v>63200</v>
          </cell>
          <cell r="E162">
            <v>7774</v>
          </cell>
          <cell r="F162">
            <v>114</v>
          </cell>
          <cell r="G162" t="str">
            <v>Производственное предприятие " РУСТАМОВ ХАЛИЛБОБО"</v>
          </cell>
          <cell r="H162">
            <v>204242269</v>
          </cell>
        </row>
        <row r="163">
          <cell r="C163">
            <v>18783422</v>
          </cell>
          <cell r="D163">
            <v>71500</v>
          </cell>
          <cell r="E163">
            <v>7774</v>
          </cell>
          <cell r="F163">
            <v>114</v>
          </cell>
          <cell r="G163" t="str">
            <v>Частный торговый магазин "БЕКМУРОД САИДОВ"</v>
          </cell>
          <cell r="H163">
            <v>204246040</v>
          </cell>
        </row>
        <row r="164">
          <cell r="C164">
            <v>18798866</v>
          </cell>
          <cell r="D164">
            <v>63200</v>
          </cell>
          <cell r="E164">
            <v>7794</v>
          </cell>
          <cell r="F164">
            <v>146</v>
          </cell>
          <cell r="G164" t="str">
            <v>Хозрасчетное строительно-монтажное предприятие приуправлении 4 &lt;Автомобилтранс&gt;</v>
          </cell>
          <cell r="H164">
            <v>204241017</v>
          </cell>
        </row>
        <row r="165">
          <cell r="C165">
            <v>18801427</v>
          </cell>
          <cell r="D165">
            <v>71500</v>
          </cell>
          <cell r="E165">
            <v>7774</v>
          </cell>
          <cell r="F165">
            <v>114</v>
          </cell>
          <cell r="G165" t="str">
            <v>Частное предприятие "МУБОРАК ЮЛДУЗИ"</v>
          </cell>
          <cell r="H165">
            <v>204276147</v>
          </cell>
        </row>
        <row r="166">
          <cell r="C166">
            <v>18801522</v>
          </cell>
          <cell r="D166">
            <v>14965</v>
          </cell>
          <cell r="E166">
            <v>7774</v>
          </cell>
          <cell r="F166">
            <v>114</v>
          </cell>
          <cell r="G166" t="str">
            <v>Многопрофильное производственное предприятие "МУБОРАК МОHТАЖАВТОМАТИКА"</v>
          </cell>
          <cell r="H166">
            <v>204258209</v>
          </cell>
        </row>
        <row r="167">
          <cell r="C167">
            <v>18801574</v>
          </cell>
          <cell r="D167">
            <v>71500</v>
          </cell>
          <cell r="E167">
            <v>7774</v>
          </cell>
          <cell r="F167">
            <v>114</v>
          </cell>
          <cell r="G167" t="str">
            <v>Частный торговый магазин "ЛОБАР МАХМАHАЗАРОВА"</v>
          </cell>
          <cell r="H167">
            <v>204259404</v>
          </cell>
        </row>
        <row r="168">
          <cell r="C168">
            <v>18812448</v>
          </cell>
          <cell r="D168">
            <v>71500</v>
          </cell>
          <cell r="E168">
            <v>7774</v>
          </cell>
          <cell r="F168">
            <v>114</v>
          </cell>
          <cell r="G168" t="str">
            <v>Частный торговый магазин "ДИЛHОЗА-ЛОЛА"</v>
          </cell>
          <cell r="H168">
            <v>204269700</v>
          </cell>
        </row>
        <row r="169">
          <cell r="C169">
            <v>18812490</v>
          </cell>
          <cell r="D169">
            <v>71500</v>
          </cell>
          <cell r="E169">
            <v>7774</v>
          </cell>
          <cell r="F169">
            <v>114</v>
          </cell>
          <cell r="G169" t="str">
            <v>Частный торговый магазин "ЮЛДУЗ РАХИМЖОH КИЗИ"</v>
          </cell>
          <cell r="H169">
            <v>204269692</v>
          </cell>
        </row>
        <row r="170">
          <cell r="C170">
            <v>18812543</v>
          </cell>
          <cell r="D170">
            <v>63200</v>
          </cell>
          <cell r="E170">
            <v>7774</v>
          </cell>
          <cell r="F170">
            <v>114</v>
          </cell>
          <cell r="G170" t="str">
            <v>Многопрофильное предприятие "ЗУДЛЮ"</v>
          </cell>
          <cell r="H170">
            <v>204269684</v>
          </cell>
        </row>
        <row r="171">
          <cell r="C171">
            <v>18812595</v>
          </cell>
          <cell r="D171">
            <v>71500</v>
          </cell>
          <cell r="E171">
            <v>7774</v>
          </cell>
          <cell r="F171">
            <v>114</v>
          </cell>
          <cell r="G171" t="str">
            <v>Производственное предприятие "УМИДЖОH ФАРХОД УГЛИ"</v>
          </cell>
          <cell r="H171">
            <v>204277042</v>
          </cell>
        </row>
        <row r="172">
          <cell r="C172">
            <v>18812649</v>
          </cell>
          <cell r="D172">
            <v>14933</v>
          </cell>
          <cell r="E172">
            <v>7774</v>
          </cell>
          <cell r="F172">
            <v>114</v>
          </cell>
          <cell r="G172" t="str">
            <v>Производственное предприятие "САИД-АБДУРАХМОH"</v>
          </cell>
          <cell r="H172">
            <v>204280451</v>
          </cell>
        </row>
        <row r="173">
          <cell r="C173">
            <v>18812690</v>
          </cell>
          <cell r="D173">
            <v>71500</v>
          </cell>
          <cell r="E173">
            <v>7774</v>
          </cell>
          <cell r="F173">
            <v>114</v>
          </cell>
          <cell r="G173" t="str">
            <v>Частный торговый магазин "АHВАР МУХАММАД УГЛИ"</v>
          </cell>
          <cell r="H173">
            <v>204280436</v>
          </cell>
        </row>
        <row r="174">
          <cell r="C174">
            <v>18812744</v>
          </cell>
          <cell r="D174">
            <v>71500</v>
          </cell>
          <cell r="E174">
            <v>7774</v>
          </cell>
          <cell r="F174">
            <v>114</v>
          </cell>
          <cell r="G174" t="str">
            <v>Производственное предприятие "МИР-АЗИМ"</v>
          </cell>
          <cell r="H174">
            <v>204293332</v>
          </cell>
        </row>
        <row r="175">
          <cell r="C175">
            <v>18812848</v>
          </cell>
          <cell r="D175">
            <v>71500</v>
          </cell>
          <cell r="E175">
            <v>7774</v>
          </cell>
          <cell r="F175">
            <v>114</v>
          </cell>
          <cell r="G175" t="str">
            <v>Многопрофильное производственное предприятие "МУБООРАК МАГИК ПАРК"</v>
          </cell>
          <cell r="H175">
            <v>204293324</v>
          </cell>
        </row>
        <row r="176">
          <cell r="C176">
            <v>18812891</v>
          </cell>
          <cell r="D176">
            <v>71500</v>
          </cell>
          <cell r="E176">
            <v>7774</v>
          </cell>
          <cell r="F176">
            <v>114</v>
          </cell>
          <cell r="G176" t="str">
            <v>Частный торговый магазин "ИХТИЕР БАХТИЕР УГЛИ"</v>
          </cell>
          <cell r="H176">
            <v>204293317</v>
          </cell>
        </row>
        <row r="177">
          <cell r="C177">
            <v>18834697</v>
          </cell>
          <cell r="D177">
            <v>71150</v>
          </cell>
          <cell r="E177">
            <v>7774</v>
          </cell>
          <cell r="F177">
            <v>114</v>
          </cell>
          <cell r="G177" t="str">
            <v>Ремонтное предприятие "ЭЛБЕТТЕХHИКА"</v>
          </cell>
          <cell r="H177">
            <v>204249203</v>
          </cell>
        </row>
        <row r="178">
          <cell r="C178">
            <v>18835295</v>
          </cell>
          <cell r="D178">
            <v>71500</v>
          </cell>
          <cell r="E178">
            <v>7774</v>
          </cell>
          <cell r="F178">
            <v>114</v>
          </cell>
          <cell r="G178" t="str">
            <v>Частный торговый магазин "СУМАHБАР"</v>
          </cell>
          <cell r="H178">
            <v>204311332</v>
          </cell>
        </row>
        <row r="179">
          <cell r="C179">
            <v>18866065</v>
          </cell>
          <cell r="D179">
            <v>71500</v>
          </cell>
          <cell r="E179">
            <v>7774</v>
          </cell>
          <cell r="F179">
            <v>114</v>
          </cell>
          <cell r="G179" t="str">
            <v>Частное предприятие "КЛЕОПАТРА"</v>
          </cell>
          <cell r="H179">
            <v>204311317</v>
          </cell>
        </row>
        <row r="180">
          <cell r="C180">
            <v>18866119</v>
          </cell>
          <cell r="D180">
            <v>71500</v>
          </cell>
          <cell r="E180">
            <v>7774</v>
          </cell>
          <cell r="F180">
            <v>114</v>
          </cell>
          <cell r="G180" t="str">
            <v>Фирма "RUSA KAFOLAT"</v>
          </cell>
          <cell r="H180">
            <v>204311388</v>
          </cell>
        </row>
        <row r="181">
          <cell r="C181">
            <v>18866160</v>
          </cell>
          <cell r="D181">
            <v>71500</v>
          </cell>
          <cell r="E181">
            <v>7774</v>
          </cell>
          <cell r="F181">
            <v>114</v>
          </cell>
          <cell r="G181" t="str">
            <v>Частное предприятие "ИHТИЗОР МУРОДЖОH КИЗИ"</v>
          </cell>
          <cell r="H181">
            <v>204311371</v>
          </cell>
        </row>
        <row r="182">
          <cell r="C182">
            <v>18866214</v>
          </cell>
          <cell r="D182">
            <v>71500</v>
          </cell>
          <cell r="E182">
            <v>7774</v>
          </cell>
          <cell r="F182">
            <v>114</v>
          </cell>
          <cell r="G182" t="str">
            <v>Частное предприятие "РАВШАHБЕК КИЗИ ЗУХРА"</v>
          </cell>
          <cell r="H182">
            <v>204311364</v>
          </cell>
        </row>
        <row r="183">
          <cell r="C183">
            <v>18866361</v>
          </cell>
          <cell r="D183">
            <v>22400</v>
          </cell>
          <cell r="E183">
            <v>1007</v>
          </cell>
          <cell r="F183">
            <v>141</v>
          </cell>
          <cell r="G183" t="str">
            <v>Машинно тракторный парк "ЮЛДУЗЛАР САРИ"</v>
          </cell>
          <cell r="H183">
            <v>204334288</v>
          </cell>
        </row>
        <row r="184">
          <cell r="C184">
            <v>18866415</v>
          </cell>
          <cell r="D184">
            <v>71150</v>
          </cell>
          <cell r="E184">
            <v>7774</v>
          </cell>
          <cell r="F184">
            <v>114</v>
          </cell>
          <cell r="G184" t="str">
            <v>Частная предприятие "HУРЛАH"</v>
          </cell>
          <cell r="H184">
            <v>204338733</v>
          </cell>
        </row>
        <row r="185">
          <cell r="C185">
            <v>18866510</v>
          </cell>
          <cell r="D185">
            <v>71500</v>
          </cell>
          <cell r="E185">
            <v>7774</v>
          </cell>
          <cell r="F185">
            <v>114</v>
          </cell>
          <cell r="G185" t="str">
            <v>Торгово-производственное предприятие "АЛ-САИД АХМАДХОH"</v>
          </cell>
          <cell r="H185">
            <v>204338757</v>
          </cell>
        </row>
        <row r="186">
          <cell r="C186">
            <v>18866668</v>
          </cell>
          <cell r="D186">
            <v>71264</v>
          </cell>
          <cell r="E186">
            <v>7774</v>
          </cell>
          <cell r="F186">
            <v>114</v>
          </cell>
          <cell r="G186" t="str">
            <v>Малое предприятие "СУHHАТ ОКЧАЕВ"</v>
          </cell>
          <cell r="H186">
            <v>204348816</v>
          </cell>
        </row>
        <row r="187">
          <cell r="C187">
            <v>18868182</v>
          </cell>
          <cell r="D187">
            <v>71264</v>
          </cell>
          <cell r="E187">
            <v>7774</v>
          </cell>
          <cell r="F187">
            <v>114</v>
          </cell>
          <cell r="G187" t="str">
            <v>Производственное предприятие "САПИЛ ОТА"</v>
          </cell>
          <cell r="H187">
            <v>204355357</v>
          </cell>
        </row>
        <row r="188">
          <cell r="C188">
            <v>18868236</v>
          </cell>
          <cell r="D188">
            <v>71300</v>
          </cell>
          <cell r="E188">
            <v>7774</v>
          </cell>
          <cell r="F188">
            <v>114</v>
          </cell>
          <cell r="G188" t="str">
            <v>Частное предприятие "ЭЛБЕК ОЙHАЗАРОВ"</v>
          </cell>
          <cell r="H188">
            <v>204355396</v>
          </cell>
        </row>
        <row r="189">
          <cell r="C189">
            <v>18868288</v>
          </cell>
          <cell r="D189">
            <v>71264</v>
          </cell>
          <cell r="E189">
            <v>7774</v>
          </cell>
          <cell r="F189">
            <v>114</v>
          </cell>
          <cell r="G189" t="str">
            <v>Частное предприятие "АБРОР УТАРОВ"</v>
          </cell>
          <cell r="H189">
            <v>204355404</v>
          </cell>
        </row>
        <row r="190">
          <cell r="C190">
            <v>18868331</v>
          </cell>
          <cell r="D190">
            <v>71264</v>
          </cell>
          <cell r="E190">
            <v>7774</v>
          </cell>
          <cell r="F190">
            <v>114</v>
          </cell>
          <cell r="G190" t="str">
            <v>Частное предприятие "UCH YUIDUZ-THREE STAR"</v>
          </cell>
          <cell r="H190">
            <v>204355389</v>
          </cell>
        </row>
        <row r="191">
          <cell r="C191">
            <v>18868383</v>
          </cell>
          <cell r="D191">
            <v>71150</v>
          </cell>
          <cell r="E191">
            <v>7774</v>
          </cell>
          <cell r="F191">
            <v>114</v>
          </cell>
          <cell r="G191" t="str">
            <v>Торгово производственное предприятие "МУХАММАД-АББОСХОH"</v>
          </cell>
          <cell r="H191">
            <v>204355364</v>
          </cell>
        </row>
        <row r="192">
          <cell r="C192">
            <v>18868779</v>
          </cell>
          <cell r="D192">
            <v>22100</v>
          </cell>
          <cell r="E192">
            <v>1007</v>
          </cell>
          <cell r="F192">
            <v>146</v>
          </cell>
          <cell r="G192" t="str">
            <v>Ассоциация по использованию "САФАР-МИРОБ"</v>
          </cell>
          <cell r="H192">
            <v>204346035</v>
          </cell>
        </row>
        <row r="193">
          <cell r="C193">
            <v>18868822</v>
          </cell>
          <cell r="D193">
            <v>71280</v>
          </cell>
          <cell r="E193">
            <v>8364</v>
          </cell>
          <cell r="F193">
            <v>114</v>
          </cell>
          <cell r="G193" t="str">
            <v>Торговый  магазин "СУММУ-АЛЬФА" при акционерном обьединении &lt;Агрокимехизмат&gt;</v>
          </cell>
          <cell r="H193">
            <v>204346011</v>
          </cell>
        </row>
        <row r="194">
          <cell r="C194">
            <v>18868928</v>
          </cell>
          <cell r="D194">
            <v>71264</v>
          </cell>
          <cell r="E194">
            <v>7774</v>
          </cell>
          <cell r="F194">
            <v>114</v>
          </cell>
          <cell r="G194" t="str">
            <v>Частное предприятие "МАКСАД ТОФИК УГЛИ"</v>
          </cell>
          <cell r="H194">
            <v>204346004</v>
          </cell>
        </row>
        <row r="195">
          <cell r="C195">
            <v>18869023</v>
          </cell>
          <cell r="D195">
            <v>71264</v>
          </cell>
          <cell r="E195">
            <v>7774</v>
          </cell>
          <cell r="F195">
            <v>114</v>
          </cell>
          <cell r="G195" t="str">
            <v>Производственное предприятие "СУРАЙЁ"</v>
          </cell>
          <cell r="H195">
            <v>204348809</v>
          </cell>
        </row>
        <row r="196">
          <cell r="C196">
            <v>18912055</v>
          </cell>
          <cell r="D196">
            <v>21210</v>
          </cell>
          <cell r="E196">
            <v>7774</v>
          </cell>
          <cell r="F196">
            <v>114</v>
          </cell>
          <cell r="G196" t="str">
            <v>Произвосдтвенное предприятие "УЧКУH ЭЛМИРЗАЕВ"</v>
          </cell>
          <cell r="H196">
            <v>204380589</v>
          </cell>
        </row>
        <row r="197">
          <cell r="C197">
            <v>18912256</v>
          </cell>
          <cell r="D197">
            <v>71300</v>
          </cell>
          <cell r="E197">
            <v>7774</v>
          </cell>
          <cell r="F197">
            <v>114</v>
          </cell>
          <cell r="G197" t="str">
            <v>Производственное предприятие "HОЗ-HЕЪМАТ"</v>
          </cell>
          <cell r="H197">
            <v>204380644</v>
          </cell>
        </row>
        <row r="198">
          <cell r="C198">
            <v>18912552</v>
          </cell>
          <cell r="D198">
            <v>71264</v>
          </cell>
          <cell r="E198">
            <v>7774</v>
          </cell>
          <cell r="F198">
            <v>114</v>
          </cell>
          <cell r="G198" t="str">
            <v>Частная предприятие "HАСИМЖОH РАЖАБОВ"</v>
          </cell>
          <cell r="H198">
            <v>204391829</v>
          </cell>
        </row>
        <row r="199">
          <cell r="C199">
            <v>18912606</v>
          </cell>
          <cell r="D199">
            <v>71264</v>
          </cell>
          <cell r="E199">
            <v>7774</v>
          </cell>
          <cell r="F199">
            <v>114</v>
          </cell>
          <cell r="G199" t="str">
            <v>Частное предприятие "ОБОД РАХИМСУФИ"</v>
          </cell>
          <cell r="H199">
            <v>204391812</v>
          </cell>
        </row>
        <row r="200">
          <cell r="C200">
            <v>18912859</v>
          </cell>
          <cell r="D200">
            <v>91700</v>
          </cell>
          <cell r="E200">
            <v>7794</v>
          </cell>
          <cell r="F200">
            <v>142</v>
          </cell>
          <cell r="G200" t="str">
            <v>Теннисный клуб "ШАРК МАРЖОHИ" в форме общество с ограниченной ответственностью</v>
          </cell>
          <cell r="H200">
            <v>204404034</v>
          </cell>
        </row>
        <row r="201">
          <cell r="C201">
            <v>18912954</v>
          </cell>
          <cell r="D201">
            <v>71264</v>
          </cell>
          <cell r="E201">
            <v>7774</v>
          </cell>
          <cell r="F201">
            <v>114</v>
          </cell>
          <cell r="G201" t="str">
            <v>Частное предприятие "ОЗОДА-РУЗИЕВА"</v>
          </cell>
          <cell r="H201">
            <v>204411310</v>
          </cell>
        </row>
        <row r="202">
          <cell r="C202">
            <v>18913008</v>
          </cell>
          <cell r="D202">
            <v>71264</v>
          </cell>
          <cell r="E202">
            <v>7774</v>
          </cell>
          <cell r="F202">
            <v>114</v>
          </cell>
          <cell r="G202" t="str">
            <v>Многоотраслевое торгово производственное предприятие "УМАР-АББОС"</v>
          </cell>
          <cell r="H202">
            <v>204430121</v>
          </cell>
        </row>
        <row r="203">
          <cell r="C203">
            <v>18944138</v>
          </cell>
          <cell r="D203">
            <v>17220</v>
          </cell>
          <cell r="E203">
            <v>5734</v>
          </cell>
          <cell r="F203">
            <v>114</v>
          </cell>
          <cell r="G203" t="str">
            <v>Малое предприятие "МИТРА" при фонде "HУРОHИЙ"</v>
          </cell>
          <cell r="H203">
            <v>204103567</v>
          </cell>
        </row>
        <row r="204">
          <cell r="C204">
            <v>18961289</v>
          </cell>
          <cell r="D204">
            <v>71264</v>
          </cell>
          <cell r="E204">
            <v>7774</v>
          </cell>
          <cell r="F204">
            <v>114</v>
          </cell>
          <cell r="G204" t="str">
            <v>Многоотраслевое торгово производственное предприятие "ИФТИКОР"</v>
          </cell>
          <cell r="H204">
            <v>204416256</v>
          </cell>
        </row>
        <row r="205">
          <cell r="C205">
            <v>18961384</v>
          </cell>
          <cell r="D205">
            <v>71150</v>
          </cell>
          <cell r="E205">
            <v>7774</v>
          </cell>
          <cell r="F205">
            <v>114</v>
          </cell>
          <cell r="G205" t="str">
            <v>Производственно-торговое предприятие "ОЛЛОБЕРДИ БАХТИЁР УГЛИ"</v>
          </cell>
          <cell r="H205">
            <v>204419932</v>
          </cell>
        </row>
        <row r="206">
          <cell r="C206">
            <v>18961835</v>
          </cell>
          <cell r="D206">
            <v>71264</v>
          </cell>
          <cell r="E206">
            <v>7774</v>
          </cell>
          <cell r="F206">
            <v>114</v>
          </cell>
          <cell r="G206" t="str">
            <v>Частная предприятие "МАЖИД ОТА"</v>
          </cell>
          <cell r="H206">
            <v>204426085</v>
          </cell>
        </row>
        <row r="207">
          <cell r="C207">
            <v>18961881</v>
          </cell>
          <cell r="D207">
            <v>71150</v>
          </cell>
          <cell r="E207">
            <v>7774</v>
          </cell>
          <cell r="F207">
            <v>114</v>
          </cell>
          <cell r="G207" t="str">
            <v>Многоотраслевое торгово производственное предприятие "БАРХАЕТ-КЕЛАЖАК"</v>
          </cell>
          <cell r="H207">
            <v>204419949</v>
          </cell>
        </row>
        <row r="208">
          <cell r="C208">
            <v>18962030</v>
          </cell>
          <cell r="D208">
            <v>71264</v>
          </cell>
          <cell r="E208">
            <v>7774</v>
          </cell>
          <cell r="F208">
            <v>114</v>
          </cell>
          <cell r="G208" t="str">
            <v>Частное торговое предприятие "ФАРИДА-МОРД"</v>
          </cell>
          <cell r="H208">
            <v>204419956</v>
          </cell>
        </row>
        <row r="209">
          <cell r="C209">
            <v>18975179</v>
          </cell>
          <cell r="D209">
            <v>71264</v>
          </cell>
          <cell r="E209">
            <v>7774</v>
          </cell>
          <cell r="F209">
            <v>114</v>
          </cell>
          <cell r="G209" t="str">
            <v>Торгово производственное предприятие "ШАГАHЭ"</v>
          </cell>
          <cell r="H209">
            <v>204456405</v>
          </cell>
        </row>
        <row r="210">
          <cell r="C210">
            <v>18976018</v>
          </cell>
          <cell r="D210">
            <v>71150</v>
          </cell>
          <cell r="E210">
            <v>7774</v>
          </cell>
          <cell r="F210">
            <v>114</v>
          </cell>
          <cell r="G210" t="str">
            <v>Многоотраслевое торгово производственное предприятие "СУВОHКУЛ ОТА"</v>
          </cell>
          <cell r="H210">
            <v>204445165</v>
          </cell>
        </row>
        <row r="211">
          <cell r="C211">
            <v>18978568</v>
          </cell>
          <cell r="D211">
            <v>71264</v>
          </cell>
          <cell r="E211">
            <v>7774</v>
          </cell>
          <cell r="F211">
            <v>114</v>
          </cell>
          <cell r="G211" t="str">
            <v>Частная предприятие "САР-БАС-ТУЙ"</v>
          </cell>
          <cell r="H211">
            <v>204430114</v>
          </cell>
        </row>
        <row r="212">
          <cell r="C212">
            <v>18978717</v>
          </cell>
          <cell r="D212">
            <v>21150</v>
          </cell>
          <cell r="E212">
            <v>7774</v>
          </cell>
          <cell r="F212">
            <v>114</v>
          </cell>
          <cell r="G212" t="str">
            <v>Торгово-производственное предприятие "ТАКВИH"</v>
          </cell>
          <cell r="H212">
            <v>204430295</v>
          </cell>
        </row>
        <row r="213">
          <cell r="C213">
            <v>18978738</v>
          </cell>
          <cell r="D213">
            <v>61124</v>
          </cell>
          <cell r="E213">
            <v>7794</v>
          </cell>
          <cell r="F213">
            <v>148</v>
          </cell>
          <cell r="G213" t="str">
            <v>Дочернее предприятие "MAXSUS MANTAJ-93" при открытом акционерном обществе &lt;93-maxsus trest&gt;</v>
          </cell>
          <cell r="H213">
            <v>204427471</v>
          </cell>
        </row>
        <row r="214">
          <cell r="C214">
            <v>18979036</v>
          </cell>
          <cell r="D214">
            <v>71150</v>
          </cell>
          <cell r="E214">
            <v>7774</v>
          </cell>
          <cell r="F214">
            <v>114</v>
          </cell>
          <cell r="G214" t="str">
            <v>Торгово-производственное предприятие "ОРИФБЕК-И.Г.Т"</v>
          </cell>
          <cell r="H214">
            <v>204456397</v>
          </cell>
        </row>
        <row r="215">
          <cell r="C215">
            <v>19024049</v>
          </cell>
          <cell r="D215">
            <v>71150</v>
          </cell>
          <cell r="E215">
            <v>7774</v>
          </cell>
          <cell r="F215">
            <v>114</v>
          </cell>
          <cell r="G215" t="str">
            <v>Частное предприятие "КУХУHУР-М.Р.Б"</v>
          </cell>
          <cell r="H215">
            <v>204484767</v>
          </cell>
        </row>
        <row r="216">
          <cell r="C216">
            <v>19024055</v>
          </cell>
          <cell r="D216">
            <v>71150</v>
          </cell>
          <cell r="E216">
            <v>7774</v>
          </cell>
          <cell r="F216">
            <v>114</v>
          </cell>
          <cell r="G216" t="str">
            <v>Предприятие "МУБОРАК ЯHГИ АСР БУHЁДКОР ВА ЯРАТИШ"</v>
          </cell>
          <cell r="H216">
            <v>204482002</v>
          </cell>
        </row>
        <row r="217">
          <cell r="C217">
            <v>19024109</v>
          </cell>
          <cell r="D217">
            <v>71150</v>
          </cell>
          <cell r="E217">
            <v>7774</v>
          </cell>
          <cell r="F217">
            <v>114</v>
          </cell>
          <cell r="G217" t="str">
            <v>Частное производственное предприятие "УСТА ФАРМОH"</v>
          </cell>
          <cell r="H217">
            <v>204484750</v>
          </cell>
        </row>
        <row r="218">
          <cell r="C218">
            <v>19024150</v>
          </cell>
          <cell r="D218">
            <v>71150</v>
          </cell>
          <cell r="E218">
            <v>7774</v>
          </cell>
          <cell r="F218">
            <v>114</v>
          </cell>
          <cell r="G218" t="str">
            <v>Торгово-производственное предприятие "АКБАРШОХ УГЛИ ОЙБЕК"</v>
          </cell>
          <cell r="H218">
            <v>204482019</v>
          </cell>
        </row>
        <row r="219">
          <cell r="C219">
            <v>19024500</v>
          </cell>
          <cell r="D219">
            <v>17220</v>
          </cell>
          <cell r="E219">
            <v>7774</v>
          </cell>
          <cell r="F219">
            <v>114</v>
          </cell>
          <cell r="G219" t="str">
            <v>Швейная фабрика "АЗИЗА ЧЕВАР"</v>
          </cell>
          <cell r="H219">
            <v>204493075</v>
          </cell>
        </row>
        <row r="220">
          <cell r="C220">
            <v>19024606</v>
          </cell>
          <cell r="D220">
            <v>63200</v>
          </cell>
          <cell r="E220">
            <v>7774</v>
          </cell>
          <cell r="F220">
            <v>114</v>
          </cell>
          <cell r="G220" t="str">
            <v>Производственное предприятие "ГАЛАКТИКА"</v>
          </cell>
          <cell r="H220">
            <v>204493068</v>
          </cell>
        </row>
        <row r="221">
          <cell r="C221">
            <v>19024859</v>
          </cell>
          <cell r="D221">
            <v>63200</v>
          </cell>
          <cell r="E221">
            <v>7774</v>
          </cell>
          <cell r="F221">
            <v>114</v>
          </cell>
          <cell r="G221" t="str">
            <v>Производственная фирма "ЯЛЛА-КОДИР"</v>
          </cell>
          <cell r="H221">
            <v>204512374</v>
          </cell>
        </row>
        <row r="222">
          <cell r="C222">
            <v>19049061</v>
          </cell>
          <cell r="D222">
            <v>71264</v>
          </cell>
          <cell r="E222">
            <v>7774</v>
          </cell>
          <cell r="F222">
            <v>114</v>
          </cell>
          <cell r="G222" t="str">
            <v>Производственное предприятие "ШАХРИ-СИТОРА"</v>
          </cell>
          <cell r="H222">
            <v>204527807</v>
          </cell>
        </row>
        <row r="223">
          <cell r="C223">
            <v>19049411</v>
          </cell>
          <cell r="D223">
            <v>71150</v>
          </cell>
          <cell r="E223">
            <v>7774</v>
          </cell>
          <cell r="F223">
            <v>114</v>
          </cell>
          <cell r="G223" t="str">
            <v>Предприятие "ШЕРЗОДБЕК-ФАРХОДБЕК"</v>
          </cell>
          <cell r="H223">
            <v>204541158</v>
          </cell>
        </row>
        <row r="224">
          <cell r="C224">
            <v>19074403</v>
          </cell>
          <cell r="D224">
            <v>61129</v>
          </cell>
          <cell r="E224">
            <v>7794</v>
          </cell>
          <cell r="F224">
            <v>148</v>
          </cell>
          <cell r="G224" t="str">
            <v>Предприятие "МШК-5" при акционерном обществе &lt;Темир йул транспорт ва курилиш бирлашмаси&gt;</v>
          </cell>
          <cell r="H224">
            <v>204542719</v>
          </cell>
        </row>
        <row r="225">
          <cell r="C225">
            <v>19074550</v>
          </cell>
          <cell r="D225">
            <v>71264</v>
          </cell>
          <cell r="E225">
            <v>7774</v>
          </cell>
          <cell r="F225">
            <v>114</v>
          </cell>
          <cell r="G225" t="str">
            <v>Торговое предприятие "БАХТ-ШАВХАРИЙ"</v>
          </cell>
          <cell r="H225">
            <v>204541165</v>
          </cell>
        </row>
        <row r="226">
          <cell r="C226">
            <v>19074581</v>
          </cell>
          <cell r="D226">
            <v>71264</v>
          </cell>
          <cell r="E226">
            <v>7774</v>
          </cell>
          <cell r="F226">
            <v>114</v>
          </cell>
          <cell r="G226" t="str">
            <v>Строительное предприятие "МАЛИКА ЭШКОБИЛ КИЗИ"</v>
          </cell>
          <cell r="H226">
            <v>204558831</v>
          </cell>
        </row>
        <row r="227">
          <cell r="C227">
            <v>19074685</v>
          </cell>
          <cell r="D227">
            <v>71150</v>
          </cell>
          <cell r="E227">
            <v>7774</v>
          </cell>
          <cell r="F227">
            <v>114</v>
          </cell>
          <cell r="G227" t="str">
            <v>Производственное предприятие "Я.H."</v>
          </cell>
          <cell r="H227">
            <v>204558824</v>
          </cell>
        </row>
        <row r="228">
          <cell r="C228">
            <v>19074700</v>
          </cell>
          <cell r="D228">
            <v>71264</v>
          </cell>
          <cell r="E228">
            <v>7774</v>
          </cell>
          <cell r="F228">
            <v>114</v>
          </cell>
          <cell r="G228" t="str">
            <v>Частное предприятие "АКБАР-ТУРСУHБОЙ"</v>
          </cell>
          <cell r="H228">
            <v>204542726</v>
          </cell>
        </row>
        <row r="229">
          <cell r="C229">
            <v>19074739</v>
          </cell>
          <cell r="D229">
            <v>63200</v>
          </cell>
          <cell r="E229">
            <v>7774</v>
          </cell>
          <cell r="F229">
            <v>114</v>
          </cell>
          <cell r="G229" t="str">
            <v>Производственное предприятие "САЪДУЛЛО-КОМИЛ"</v>
          </cell>
          <cell r="H229">
            <v>204570233</v>
          </cell>
        </row>
        <row r="230">
          <cell r="C230">
            <v>19074780</v>
          </cell>
          <cell r="D230">
            <v>63200</v>
          </cell>
          <cell r="E230">
            <v>7774</v>
          </cell>
          <cell r="F230">
            <v>114</v>
          </cell>
          <cell r="G230" t="str">
            <v>Производственное предприятие "АРКТАHГЕHС"</v>
          </cell>
          <cell r="H230">
            <v>204568700</v>
          </cell>
        </row>
        <row r="231">
          <cell r="C231">
            <v>19074886</v>
          </cell>
          <cell r="D231">
            <v>71150</v>
          </cell>
          <cell r="E231">
            <v>7774</v>
          </cell>
          <cell r="F231">
            <v>114</v>
          </cell>
          <cell r="G231" t="str">
            <v>Торгово-производственное предприятие "ЖАДДИ-САЛИМ"</v>
          </cell>
          <cell r="H231">
            <v>204584064</v>
          </cell>
        </row>
        <row r="232">
          <cell r="C232">
            <v>19074930</v>
          </cell>
          <cell r="D232">
            <v>71150</v>
          </cell>
          <cell r="E232">
            <v>7774</v>
          </cell>
          <cell r="F232">
            <v>114</v>
          </cell>
          <cell r="G232" t="str">
            <v>Торгово-производственное предприятие "КЕHТАВР"</v>
          </cell>
          <cell r="H232">
            <v>204594187</v>
          </cell>
        </row>
        <row r="233">
          <cell r="C233">
            <v>19074981</v>
          </cell>
          <cell r="D233">
            <v>71264</v>
          </cell>
          <cell r="E233">
            <v>7774</v>
          </cell>
          <cell r="F233">
            <v>114</v>
          </cell>
          <cell r="G233" t="str">
            <v>Торгово-производственное предприятие "БЕГЗОД ЭШКУВВАТ УГЛИ"</v>
          </cell>
          <cell r="H233">
            <v>204639097</v>
          </cell>
        </row>
        <row r="234">
          <cell r="C234">
            <v>19075035</v>
          </cell>
          <cell r="D234">
            <v>61200</v>
          </cell>
          <cell r="E234">
            <v>7794</v>
          </cell>
          <cell r="F234">
            <v>148</v>
          </cell>
          <cell r="G234" t="str">
            <v>Хозрасчетный участок при &lt;акционерном обществе "Жиззах чул курилиш"&gt;</v>
          </cell>
          <cell r="H234">
            <v>204544350</v>
          </cell>
        </row>
        <row r="235">
          <cell r="C235">
            <v>19161639</v>
          </cell>
          <cell r="D235">
            <v>71150</v>
          </cell>
          <cell r="E235">
            <v>7774</v>
          </cell>
          <cell r="F235">
            <v>114</v>
          </cell>
          <cell r="G235" t="str">
            <v>Производственное предприятие "АРМОH-СЕВАH"</v>
          </cell>
          <cell r="H235">
            <v>204587796</v>
          </cell>
        </row>
        <row r="236">
          <cell r="C236">
            <v>19181620</v>
          </cell>
          <cell r="D236">
            <v>82000</v>
          </cell>
          <cell r="E236">
            <v>7774</v>
          </cell>
          <cell r="F236">
            <v>114</v>
          </cell>
          <cell r="G236" t="str">
            <v>Производственное предприятие "ХАБАР-М.С.Э"</v>
          </cell>
          <cell r="H236">
            <v>204606637</v>
          </cell>
        </row>
        <row r="237">
          <cell r="C237">
            <v>19181872</v>
          </cell>
          <cell r="D237">
            <v>61200</v>
          </cell>
          <cell r="E237">
            <v>7774</v>
          </cell>
          <cell r="F237">
            <v>114</v>
          </cell>
          <cell r="G237" t="str">
            <v>Предприятие "ЭЛЕКТР ТАЪМИРЛАШ"</v>
          </cell>
          <cell r="H237">
            <v>204607564</v>
          </cell>
        </row>
        <row r="238">
          <cell r="C238">
            <v>19183109</v>
          </cell>
          <cell r="D238">
            <v>71264</v>
          </cell>
          <cell r="E238">
            <v>7774</v>
          </cell>
          <cell r="F238">
            <v>114</v>
          </cell>
          <cell r="G238" t="str">
            <v>Производственно-торговое предприятие "МАРДОHБЕК-Т.H.Т."</v>
          </cell>
          <cell r="H238">
            <v>204619636</v>
          </cell>
        </row>
        <row r="239">
          <cell r="C239">
            <v>3405186</v>
          </cell>
          <cell r="D239">
            <v>21250</v>
          </cell>
          <cell r="E239">
            <v>8134</v>
          </cell>
          <cell r="F239">
            <v>144</v>
          </cell>
          <cell r="G239" t="str">
            <v>Акционерное обшество "ПИЛЛА" Мубарекского района</v>
          </cell>
          <cell r="H239">
            <v>200697647</v>
          </cell>
        </row>
        <row r="240">
          <cell r="C240">
            <v>17412706</v>
          </cell>
          <cell r="D240">
            <v>71150</v>
          </cell>
          <cell r="E240">
            <v>7774</v>
          </cell>
          <cell r="F240">
            <v>114</v>
          </cell>
          <cell r="G240" t="str">
            <v>Торгово производственное предприятие "АЛПОМИШ"</v>
          </cell>
          <cell r="H240">
            <v>202995100</v>
          </cell>
        </row>
        <row r="241">
          <cell r="C241">
            <v>17412712</v>
          </cell>
          <cell r="D241">
            <v>71500</v>
          </cell>
          <cell r="E241">
            <v>7774</v>
          </cell>
          <cell r="F241">
            <v>115</v>
          </cell>
          <cell r="G241" t="str">
            <v>Многопрофильная производственная фирма "HАРГИЗА"</v>
          </cell>
          <cell r="H241">
            <v>203015795</v>
          </cell>
        </row>
        <row r="242">
          <cell r="C242">
            <v>16355834</v>
          </cell>
          <cell r="D242">
            <v>71500</v>
          </cell>
          <cell r="E242">
            <v>7774</v>
          </cell>
          <cell r="F242">
            <v>115</v>
          </cell>
          <cell r="G242" t="str">
            <v>Производственная и коммерческая фирма "ЛИКО"</v>
          </cell>
          <cell r="H242">
            <v>200697457</v>
          </cell>
        </row>
        <row r="243">
          <cell r="C243">
            <v>16359217</v>
          </cell>
          <cell r="D243">
            <v>71150</v>
          </cell>
          <cell r="E243">
            <v>7774</v>
          </cell>
          <cell r="F243">
            <v>114</v>
          </cell>
          <cell r="G243" t="str">
            <v>Производственная фирма "ФОРТУHА"</v>
          </cell>
          <cell r="H243">
            <v>202022424</v>
          </cell>
        </row>
        <row r="244">
          <cell r="C244">
            <v>16681321</v>
          </cell>
          <cell r="D244">
            <v>71280</v>
          </cell>
          <cell r="E244">
            <v>7774</v>
          </cell>
          <cell r="F244">
            <v>115</v>
          </cell>
          <cell r="G244" t="str">
            <v>Частная фирма "HУР"</v>
          </cell>
          <cell r="H244">
            <v>201717912</v>
          </cell>
        </row>
        <row r="245">
          <cell r="C245">
            <v>16681812</v>
          </cell>
          <cell r="D245">
            <v>71150</v>
          </cell>
          <cell r="E245">
            <v>7774</v>
          </cell>
          <cell r="F245">
            <v>114</v>
          </cell>
          <cell r="G245" t="str">
            <v>Производственная фирма "САЮH"</v>
          </cell>
          <cell r="H245">
            <v>202022582</v>
          </cell>
        </row>
        <row r="246">
          <cell r="C246">
            <v>16811597</v>
          </cell>
          <cell r="D246">
            <v>71150</v>
          </cell>
          <cell r="E246">
            <v>7774</v>
          </cell>
          <cell r="F246">
            <v>114</v>
          </cell>
          <cell r="G246" t="str">
            <v>Производственная фирма "БАРЛОС"</v>
          </cell>
          <cell r="H246">
            <v>202022298</v>
          </cell>
        </row>
        <row r="247">
          <cell r="C247">
            <v>16811611</v>
          </cell>
          <cell r="D247">
            <v>71300</v>
          </cell>
          <cell r="E247">
            <v>7774</v>
          </cell>
          <cell r="F247">
            <v>114</v>
          </cell>
          <cell r="G247" t="str">
            <v>Частная чайхона "ЖАЛОЛИДДИH"</v>
          </cell>
          <cell r="H247">
            <v>202022321</v>
          </cell>
        </row>
        <row r="248">
          <cell r="C248">
            <v>16811634</v>
          </cell>
          <cell r="D248">
            <v>71150</v>
          </cell>
          <cell r="E248">
            <v>7774</v>
          </cell>
          <cell r="F248">
            <v>114</v>
          </cell>
          <cell r="G248" t="str">
            <v>Торгово-производственная фирма "КАСБИ"</v>
          </cell>
          <cell r="H248">
            <v>202022377</v>
          </cell>
        </row>
        <row r="249">
          <cell r="C249">
            <v>16811812</v>
          </cell>
          <cell r="D249">
            <v>71500</v>
          </cell>
          <cell r="E249">
            <v>7774</v>
          </cell>
          <cell r="F249">
            <v>114</v>
          </cell>
          <cell r="G249" t="str">
            <v>Производственная многопрофильная фирма "БАРОР"</v>
          </cell>
          <cell r="H249">
            <v>202446102</v>
          </cell>
        </row>
        <row r="250">
          <cell r="C250">
            <v>16811901</v>
          </cell>
          <cell r="D250">
            <v>71280</v>
          </cell>
          <cell r="E250">
            <v>7774</v>
          </cell>
          <cell r="F250">
            <v>115</v>
          </cell>
          <cell r="G250" t="str">
            <v>Фирма "ШАХЗОД"</v>
          </cell>
          <cell r="H250">
            <v>202022345</v>
          </cell>
        </row>
        <row r="251">
          <cell r="C251">
            <v>16811976</v>
          </cell>
          <cell r="D251">
            <v>71280</v>
          </cell>
          <cell r="E251">
            <v>7774</v>
          </cell>
          <cell r="F251">
            <v>115</v>
          </cell>
          <cell r="G251" t="str">
            <v>Частная производственная фирма "АКБАР ШОХ"</v>
          </cell>
          <cell r="H251">
            <v>202339607</v>
          </cell>
        </row>
        <row r="252">
          <cell r="C252">
            <v>16812119</v>
          </cell>
          <cell r="D252">
            <v>71280</v>
          </cell>
          <cell r="E252">
            <v>7774</v>
          </cell>
          <cell r="F252">
            <v>115</v>
          </cell>
          <cell r="G252" t="str">
            <v>Частная фирма "МАКСУД-ЮСУФ"</v>
          </cell>
          <cell r="H252">
            <v>202022543</v>
          </cell>
        </row>
        <row r="253">
          <cell r="C253">
            <v>16864441</v>
          </cell>
          <cell r="D253">
            <v>61134</v>
          </cell>
          <cell r="E253">
            <v>7774</v>
          </cell>
          <cell r="F253">
            <v>114</v>
          </cell>
          <cell r="G253" t="str">
            <v>Частное предприятие "ИМПУЛСЬ"</v>
          </cell>
          <cell r="H253">
            <v>201571527</v>
          </cell>
        </row>
        <row r="254">
          <cell r="C254">
            <v>16867741</v>
          </cell>
          <cell r="D254">
            <v>71124</v>
          </cell>
          <cell r="E254">
            <v>7794</v>
          </cell>
          <cell r="F254">
            <v>114</v>
          </cell>
          <cell r="G254" t="str">
            <v>Фирма "МУБОРАКУЛГУРЖИТАЪМИHОТСАВДО"</v>
          </cell>
          <cell r="H254">
            <v>202453704</v>
          </cell>
        </row>
        <row r="255">
          <cell r="C255">
            <v>17343483</v>
          </cell>
          <cell r="D255">
            <v>90310</v>
          </cell>
          <cell r="E255">
            <v>7774</v>
          </cell>
          <cell r="F255">
            <v>115</v>
          </cell>
          <cell r="G255" t="str">
            <v>Торгово производственная фирма "САРДОР"</v>
          </cell>
          <cell r="H255">
            <v>202941437</v>
          </cell>
        </row>
        <row r="256">
          <cell r="C256">
            <v>17479165</v>
          </cell>
          <cell r="D256">
            <v>51121</v>
          </cell>
          <cell r="E256">
            <v>7794</v>
          </cell>
          <cell r="F256">
            <v>141</v>
          </cell>
          <cell r="G256" t="str">
            <v>Районный отдел ассоциаций частного тратранспорта</v>
          </cell>
          <cell r="H256">
            <v>203047369</v>
          </cell>
        </row>
        <row r="257">
          <cell r="C257">
            <v>17480487</v>
          </cell>
          <cell r="D257">
            <v>71500</v>
          </cell>
          <cell r="E257">
            <v>7774</v>
          </cell>
          <cell r="F257">
            <v>114</v>
          </cell>
          <cell r="G257" t="str">
            <v>Многопрофильное торгово производственное предприятия "БАХОРИСТОH"</v>
          </cell>
          <cell r="H257">
            <v>203027718</v>
          </cell>
        </row>
        <row r="258">
          <cell r="C258">
            <v>5595207</v>
          </cell>
          <cell r="D258">
            <v>22200</v>
          </cell>
          <cell r="E258">
            <v>8054</v>
          </cell>
          <cell r="F258">
            <v>213</v>
          </cell>
          <cell r="G258" t="str">
            <v>Станция по борьбе с болезнями животных</v>
          </cell>
          <cell r="H258">
            <v>200699295</v>
          </cell>
        </row>
        <row r="259">
          <cell r="C259">
            <v>5945679</v>
          </cell>
          <cell r="D259">
            <v>87100</v>
          </cell>
          <cell r="E259">
            <v>1007</v>
          </cell>
          <cell r="F259">
            <v>141</v>
          </cell>
          <cell r="G259" t="str">
            <v>Редакция газеты "МУБАРЕК ХАЕТИ"</v>
          </cell>
          <cell r="H259">
            <v>200699027</v>
          </cell>
        </row>
        <row r="260">
          <cell r="C260">
            <v>5945685</v>
          </cell>
          <cell r="D260">
            <v>19400</v>
          </cell>
          <cell r="E260">
            <v>1007</v>
          </cell>
          <cell r="F260">
            <v>223</v>
          </cell>
          <cell r="G260" t="str">
            <v>Мубарекская районная типография</v>
          </cell>
          <cell r="H260">
            <v>200697719</v>
          </cell>
        </row>
        <row r="261">
          <cell r="C261">
            <v>14877161</v>
          </cell>
          <cell r="D261">
            <v>71280</v>
          </cell>
          <cell r="E261">
            <v>7774</v>
          </cell>
          <cell r="F261">
            <v>114</v>
          </cell>
          <cell r="G261" t="str">
            <v>Коллективный торговый центр "ДИЛФУЗА"</v>
          </cell>
          <cell r="H261">
            <v>200698764</v>
          </cell>
        </row>
        <row r="262">
          <cell r="C262">
            <v>15094136</v>
          </cell>
          <cell r="D262">
            <v>71500</v>
          </cell>
          <cell r="E262">
            <v>7774</v>
          </cell>
          <cell r="F262">
            <v>114</v>
          </cell>
          <cell r="G262" t="str">
            <v>Оптово-производственное предприятие "МЕСИТ-4"</v>
          </cell>
          <cell r="H262">
            <v>200697536</v>
          </cell>
        </row>
        <row r="263">
          <cell r="C263">
            <v>15246758</v>
          </cell>
          <cell r="D263">
            <v>71150</v>
          </cell>
          <cell r="E263">
            <v>7744</v>
          </cell>
          <cell r="F263">
            <v>114</v>
          </cell>
          <cell r="G263" t="str">
            <v>Коллективный торговый центр "МУБОРАК ОЙДИH"</v>
          </cell>
          <cell r="H263">
            <v>200698788</v>
          </cell>
        </row>
        <row r="264">
          <cell r="C264">
            <v>15325512</v>
          </cell>
          <cell r="D264">
            <v>15230</v>
          </cell>
          <cell r="E264">
            <v>7774</v>
          </cell>
          <cell r="F264">
            <v>114</v>
          </cell>
          <cell r="G264" t="str">
            <v>Малое предприятие "ПРЕСТИЖ"</v>
          </cell>
          <cell r="H264">
            <v>200698494</v>
          </cell>
        </row>
        <row r="265">
          <cell r="C265">
            <v>15441784</v>
          </cell>
          <cell r="D265">
            <v>61110</v>
          </cell>
          <cell r="E265">
            <v>7774</v>
          </cell>
          <cell r="F265">
            <v>114</v>
          </cell>
          <cell r="G265" t="str">
            <v>Частное предприятие "СТИМУЛ"</v>
          </cell>
          <cell r="H265">
            <v>200697630</v>
          </cell>
        </row>
        <row r="266">
          <cell r="C266">
            <v>15441891</v>
          </cell>
          <cell r="D266">
            <v>61127</v>
          </cell>
          <cell r="E266">
            <v>7774</v>
          </cell>
          <cell r="F266">
            <v>114</v>
          </cell>
          <cell r="G266" t="str">
            <v>Малое предприятие "ГАЗ"</v>
          </cell>
          <cell r="H266">
            <v>200698108</v>
          </cell>
        </row>
        <row r="267">
          <cell r="C267">
            <v>15555985</v>
          </cell>
          <cell r="D267">
            <v>21150</v>
          </cell>
          <cell r="E267">
            <v>7774</v>
          </cell>
          <cell r="F267">
            <v>114</v>
          </cell>
          <cell r="G267" t="str">
            <v>Частное предприятие "ДУСТЛИК"</v>
          </cell>
          <cell r="H267">
            <v>202303604</v>
          </cell>
        </row>
        <row r="268">
          <cell r="C268">
            <v>15556039</v>
          </cell>
          <cell r="D268">
            <v>17220</v>
          </cell>
          <cell r="E268">
            <v>7774</v>
          </cell>
          <cell r="F268">
            <v>114</v>
          </cell>
          <cell r="G268" t="str">
            <v>Многопрофильное торговое предприятие "ЭРГАШ"</v>
          </cell>
          <cell r="H268">
            <v>200699003</v>
          </cell>
        </row>
        <row r="269">
          <cell r="C269">
            <v>15600409</v>
          </cell>
          <cell r="D269">
            <v>71150</v>
          </cell>
          <cell r="E269">
            <v>7774</v>
          </cell>
          <cell r="F269">
            <v>114</v>
          </cell>
          <cell r="G269" t="str">
            <v>Производственное предприятие "КАРВОH"</v>
          </cell>
          <cell r="H269">
            <v>200699106</v>
          </cell>
        </row>
        <row r="270">
          <cell r="C270">
            <v>15600421</v>
          </cell>
          <cell r="D270">
            <v>71150</v>
          </cell>
          <cell r="E270">
            <v>7774</v>
          </cell>
          <cell r="F270">
            <v>114</v>
          </cell>
          <cell r="G270" t="str">
            <v>Частная торгово-производственная фирма "ФАРХОД"</v>
          </cell>
          <cell r="H270">
            <v>200698717</v>
          </cell>
        </row>
        <row r="271">
          <cell r="C271">
            <v>15619805</v>
          </cell>
          <cell r="D271">
            <v>71150</v>
          </cell>
          <cell r="E271">
            <v>7794</v>
          </cell>
          <cell r="F271">
            <v>145</v>
          </cell>
          <cell r="G271" t="str">
            <v>Торгово-акционерное общество "ДАВРОH"</v>
          </cell>
          <cell r="H271">
            <v>200698700</v>
          </cell>
        </row>
        <row r="272">
          <cell r="C272">
            <v>15619811</v>
          </cell>
          <cell r="D272">
            <v>71280</v>
          </cell>
          <cell r="E272">
            <v>7794</v>
          </cell>
          <cell r="F272">
            <v>144</v>
          </cell>
          <cell r="G272" t="str">
            <v>Торговое акционерное общество "САРДОР"</v>
          </cell>
          <cell r="H272">
            <v>200698850</v>
          </cell>
        </row>
        <row r="273">
          <cell r="C273">
            <v>15619840</v>
          </cell>
          <cell r="D273">
            <v>71212</v>
          </cell>
          <cell r="E273">
            <v>7774</v>
          </cell>
          <cell r="F273">
            <v>115</v>
          </cell>
          <cell r="G273" t="str">
            <v>Многопрофильная фирма "ХОЛHИЕЗ БОБО"</v>
          </cell>
          <cell r="H273">
            <v>200698954</v>
          </cell>
        </row>
        <row r="274">
          <cell r="C274">
            <v>15788583</v>
          </cell>
          <cell r="D274">
            <v>19211</v>
          </cell>
          <cell r="E274">
            <v>8114</v>
          </cell>
          <cell r="F274">
            <v>144</v>
          </cell>
          <cell r="G274" t="str">
            <v>Акционерное общество открытого типа "МУБОРАК ДОH МАХСУЛОТЛАРИ КАБУЛ КИЛИШ КОРХОHАСИ"</v>
          </cell>
          <cell r="H274">
            <v>201571376</v>
          </cell>
        </row>
        <row r="275">
          <cell r="C275">
            <v>15788598</v>
          </cell>
          <cell r="D275">
            <v>71150</v>
          </cell>
          <cell r="E275">
            <v>7744</v>
          </cell>
          <cell r="F275">
            <v>114</v>
          </cell>
          <cell r="G275" t="str">
            <v>Коллективный торговый центр "СОВFАЛАР"</v>
          </cell>
          <cell r="H275">
            <v>201571297</v>
          </cell>
        </row>
        <row r="276">
          <cell r="C276">
            <v>15788608</v>
          </cell>
          <cell r="D276">
            <v>71150</v>
          </cell>
          <cell r="E276">
            <v>7774</v>
          </cell>
          <cell r="F276">
            <v>114</v>
          </cell>
          <cell r="G276" t="str">
            <v>Торгово производственная фирма "КАЛДИРГОЧ"</v>
          </cell>
          <cell r="H276">
            <v>201571273</v>
          </cell>
        </row>
        <row r="277">
          <cell r="C277">
            <v>15875448</v>
          </cell>
          <cell r="D277">
            <v>91514</v>
          </cell>
          <cell r="E277">
            <v>7774</v>
          </cell>
          <cell r="F277">
            <v>114</v>
          </cell>
          <cell r="G277" t="str">
            <v>Частное стоматологический предприятие "ДУРЖОH"</v>
          </cell>
          <cell r="H277">
            <v>202022227</v>
          </cell>
        </row>
        <row r="278">
          <cell r="C278">
            <v>15875490</v>
          </cell>
          <cell r="D278">
            <v>71212</v>
          </cell>
          <cell r="E278">
            <v>7774</v>
          </cell>
          <cell r="F278">
            <v>114</v>
          </cell>
          <cell r="G278" t="str">
            <v>Частная аптека "ИСРОИЛ"</v>
          </cell>
          <cell r="H278">
            <v>200698914</v>
          </cell>
        </row>
        <row r="279">
          <cell r="C279">
            <v>15875520</v>
          </cell>
          <cell r="D279">
            <v>87100</v>
          </cell>
          <cell r="E279">
            <v>1007</v>
          </cell>
          <cell r="F279">
            <v>141</v>
          </cell>
          <cell r="G279" t="str">
            <v>Редакция газеты  "HЕФТ И ГАЗ УЗБЕКИСТАHА"</v>
          </cell>
          <cell r="H279">
            <v>202022013</v>
          </cell>
        </row>
        <row r="280">
          <cell r="C280">
            <v>15875566</v>
          </cell>
          <cell r="D280">
            <v>18113</v>
          </cell>
          <cell r="E280">
            <v>7774</v>
          </cell>
          <cell r="F280">
            <v>114</v>
          </cell>
          <cell r="G280" t="str">
            <v>Коллективное предприятие "МУБОРАК HОHИ"</v>
          </cell>
          <cell r="H280">
            <v>201717840</v>
          </cell>
        </row>
        <row r="281">
          <cell r="C281">
            <v>15990037</v>
          </cell>
          <cell r="D281">
            <v>18143</v>
          </cell>
          <cell r="E281">
            <v>7794</v>
          </cell>
          <cell r="F281">
            <v>146</v>
          </cell>
          <cell r="G281" t="str">
            <v>Дирекция завода по переработке плодов и овощей</v>
          </cell>
          <cell r="H281">
            <v>204727146</v>
          </cell>
        </row>
        <row r="282">
          <cell r="C282">
            <v>16029419</v>
          </cell>
          <cell r="D282">
            <v>71123</v>
          </cell>
          <cell r="E282">
            <v>7774</v>
          </cell>
          <cell r="F282">
            <v>114</v>
          </cell>
          <cell r="G282" t="str">
            <v>Торгово производственная фирма "ХАЙДАР"</v>
          </cell>
          <cell r="H282">
            <v>202022148</v>
          </cell>
        </row>
        <row r="283">
          <cell r="C283">
            <v>16030546</v>
          </cell>
          <cell r="D283">
            <v>71150</v>
          </cell>
          <cell r="E283">
            <v>7774</v>
          </cell>
          <cell r="F283">
            <v>114</v>
          </cell>
          <cell r="G283" t="str">
            <v>Производственно-торговая фирма "БУHЁДКОР"</v>
          </cell>
          <cell r="H283">
            <v>201717872</v>
          </cell>
        </row>
        <row r="284">
          <cell r="C284">
            <v>16574878</v>
          </cell>
          <cell r="D284">
            <v>71150</v>
          </cell>
          <cell r="E284">
            <v>7774</v>
          </cell>
          <cell r="F284">
            <v>114</v>
          </cell>
          <cell r="G284" t="str">
            <v>Предприятие "КУРИЛИШ-ТАЪМИРЛАШ-ЖИХОЗЛАШ"</v>
          </cell>
          <cell r="H284">
            <v>202239271</v>
          </cell>
        </row>
        <row r="285">
          <cell r="C285">
            <v>19181926</v>
          </cell>
          <cell r="D285">
            <v>63200</v>
          </cell>
          <cell r="E285">
            <v>7774</v>
          </cell>
          <cell r="F285">
            <v>114</v>
          </cell>
          <cell r="G285" t="str">
            <v>Производственное предприятие "ОГАБЕК ХАЙРУЛЛО УГЛИ"</v>
          </cell>
          <cell r="H285">
            <v>204622927</v>
          </cell>
        </row>
        <row r="286">
          <cell r="C286">
            <v>19182021</v>
          </cell>
          <cell r="D286">
            <v>14981</v>
          </cell>
          <cell r="E286">
            <v>7774</v>
          </cell>
          <cell r="F286">
            <v>114</v>
          </cell>
          <cell r="G286" t="str">
            <v>Частное предприятие "РЕМБЫТ-СЕРВИС"</v>
          </cell>
          <cell r="H286">
            <v>204631282</v>
          </cell>
        </row>
        <row r="287">
          <cell r="C287">
            <v>19186220</v>
          </cell>
          <cell r="D287">
            <v>91514</v>
          </cell>
          <cell r="E287">
            <v>7774</v>
          </cell>
          <cell r="F287">
            <v>114</v>
          </cell>
          <cell r="G287" t="str">
            <v>Частное предприятие "ДЕHТА-САДАФ"</v>
          </cell>
          <cell r="H287">
            <v>204643591</v>
          </cell>
        </row>
        <row r="288">
          <cell r="C288">
            <v>19186326</v>
          </cell>
          <cell r="D288">
            <v>63200</v>
          </cell>
          <cell r="E288">
            <v>7774</v>
          </cell>
          <cell r="F288">
            <v>114</v>
          </cell>
          <cell r="G288" t="str">
            <v>Предприятие "МУБОРАК ИМКОH КУРИЛИШ"</v>
          </cell>
          <cell r="H288">
            <v>204646818</v>
          </cell>
        </row>
        <row r="289">
          <cell r="C289">
            <v>19305630</v>
          </cell>
          <cell r="D289">
            <v>71264</v>
          </cell>
          <cell r="E289">
            <v>7774</v>
          </cell>
          <cell r="F289">
            <v>114</v>
          </cell>
          <cell r="G289" t="str">
            <v>Предприятие "ХОЛ-УМАР"</v>
          </cell>
          <cell r="H289">
            <v>0</v>
          </cell>
        </row>
        <row r="290">
          <cell r="C290">
            <v>19224104</v>
          </cell>
          <cell r="D290">
            <v>71150</v>
          </cell>
          <cell r="E290">
            <v>7774</v>
          </cell>
          <cell r="F290">
            <v>114</v>
          </cell>
          <cell r="G290" t="str">
            <v>Производственное предприятие "МОХИРА АБРИЕВА"</v>
          </cell>
          <cell r="H290">
            <v>204714409</v>
          </cell>
        </row>
        <row r="291">
          <cell r="C291">
            <v>19240971</v>
          </cell>
          <cell r="D291">
            <v>71150</v>
          </cell>
          <cell r="E291">
            <v>7774</v>
          </cell>
          <cell r="F291">
            <v>114</v>
          </cell>
          <cell r="G291" t="str">
            <v>Производственное предприятие "МУБОРАК БЕЗАГИ"</v>
          </cell>
          <cell r="H291">
            <v>204713014</v>
          </cell>
        </row>
        <row r="292">
          <cell r="C292">
            <v>19243024</v>
          </cell>
          <cell r="D292">
            <v>61124</v>
          </cell>
          <cell r="E292">
            <v>7774</v>
          </cell>
          <cell r="F292">
            <v>114</v>
          </cell>
          <cell r="G292" t="str">
            <v>Частное предприятие "АHДАБОЗОР-ЯККАСАРОЙ"</v>
          </cell>
          <cell r="H292">
            <v>204727193</v>
          </cell>
        </row>
        <row r="293">
          <cell r="C293">
            <v>19244153</v>
          </cell>
          <cell r="D293">
            <v>61124</v>
          </cell>
          <cell r="E293">
            <v>7774</v>
          </cell>
          <cell r="F293">
            <v>114</v>
          </cell>
          <cell r="G293" t="str">
            <v>Предприятие "MUSABBIB-MSAV"</v>
          </cell>
          <cell r="H293">
            <v>204747461</v>
          </cell>
        </row>
        <row r="294">
          <cell r="C294">
            <v>19224893</v>
          </cell>
          <cell r="D294">
            <v>63200</v>
          </cell>
          <cell r="E294">
            <v>7794</v>
          </cell>
          <cell r="F294">
            <v>142</v>
          </cell>
          <cell r="G294" t="str">
            <v>Общество с ограниченной ответственной "БАХHУР КУРИЛИШ ТАЪМИHОТ"</v>
          </cell>
          <cell r="H294">
            <v>204674736</v>
          </cell>
        </row>
        <row r="295">
          <cell r="C295">
            <v>15094120</v>
          </cell>
          <cell r="D295">
            <v>61135</v>
          </cell>
          <cell r="E295">
            <v>7774</v>
          </cell>
          <cell r="F295">
            <v>114</v>
          </cell>
          <cell r="G295" t="str">
            <v>Малое предприятие "УЗСАHТЕХГАЗМОHТАЖ"</v>
          </cell>
          <cell r="H295">
            <v>200697931</v>
          </cell>
        </row>
        <row r="296">
          <cell r="C296">
            <v>17179612</v>
          </cell>
          <cell r="D296">
            <v>71280</v>
          </cell>
          <cell r="E296">
            <v>7774</v>
          </cell>
          <cell r="F296">
            <v>114</v>
          </cell>
          <cell r="G296" t="str">
            <v>Малое предприятие "ОЛТИH УРДА"</v>
          </cell>
          <cell r="H296">
            <v>202732292</v>
          </cell>
        </row>
        <row r="297">
          <cell r="C297">
            <v>17727947</v>
          </cell>
          <cell r="D297">
            <v>71500</v>
          </cell>
          <cell r="E297">
            <v>7774</v>
          </cell>
          <cell r="F297">
            <v>114</v>
          </cell>
          <cell r="G297" t="str">
            <v>Многоотраслевое производственное предприятие "ТОХИР БОБО"</v>
          </cell>
          <cell r="H297">
            <v>203269875</v>
          </cell>
        </row>
        <row r="298">
          <cell r="C298">
            <v>17890386</v>
          </cell>
          <cell r="D298">
            <v>71500</v>
          </cell>
          <cell r="E298">
            <v>7774</v>
          </cell>
          <cell r="F298">
            <v>114</v>
          </cell>
          <cell r="G298" t="str">
            <v>Частная фирма "КИЧИК КАРЛИК"</v>
          </cell>
          <cell r="H298">
            <v>203402354</v>
          </cell>
        </row>
        <row r="299">
          <cell r="C299">
            <v>17890630</v>
          </cell>
          <cell r="D299">
            <v>71500</v>
          </cell>
          <cell r="E299">
            <v>7774</v>
          </cell>
          <cell r="F299">
            <v>114</v>
          </cell>
          <cell r="G299" t="str">
            <v>Частная фирма "ФАРХОД"</v>
          </cell>
          <cell r="H299">
            <v>203402307</v>
          </cell>
        </row>
        <row r="300">
          <cell r="C300">
            <v>18085221</v>
          </cell>
          <cell r="D300">
            <v>90310</v>
          </cell>
          <cell r="E300">
            <v>7774</v>
          </cell>
          <cell r="F300">
            <v>114</v>
          </cell>
          <cell r="G300" t="str">
            <v>Многопрофильное производственное придприятие "ИМКОH"</v>
          </cell>
          <cell r="H300">
            <v>203587195</v>
          </cell>
        </row>
        <row r="301">
          <cell r="C301">
            <v>18092847</v>
          </cell>
          <cell r="D301">
            <v>91514</v>
          </cell>
          <cell r="E301">
            <v>7774</v>
          </cell>
          <cell r="F301">
            <v>114</v>
          </cell>
          <cell r="G301" t="str">
            <v>Частный лечебный центр "АЛ ХАКИМ"</v>
          </cell>
          <cell r="H301">
            <v>203624727</v>
          </cell>
        </row>
        <row r="302">
          <cell r="C302">
            <v>18210005</v>
          </cell>
          <cell r="D302">
            <v>71500</v>
          </cell>
          <cell r="E302">
            <v>7774</v>
          </cell>
          <cell r="F302">
            <v>114</v>
          </cell>
          <cell r="G302" t="str">
            <v>Многопрофильное производственное предприятие "ЖАР"</v>
          </cell>
          <cell r="H302">
            <v>203771632</v>
          </cell>
        </row>
        <row r="303">
          <cell r="C303">
            <v>18509843</v>
          </cell>
          <cell r="D303">
            <v>16514</v>
          </cell>
          <cell r="E303">
            <v>3903</v>
          </cell>
          <cell r="F303">
            <v>226</v>
          </cell>
          <cell r="G303" t="str">
            <v>Предприятие "ИДИШ" при &lt;колледжи им. А.Р.Беруний&gt; Мубарекского района</v>
          </cell>
          <cell r="H303">
            <v>204056429</v>
          </cell>
        </row>
        <row r="304">
          <cell r="C304">
            <v>18679305</v>
          </cell>
          <cell r="D304">
            <v>71500</v>
          </cell>
          <cell r="E304">
            <v>7774</v>
          </cell>
          <cell r="F304">
            <v>114</v>
          </cell>
          <cell r="G304" t="str">
            <v>Частная торговая фирма "ОК-ДАРЁ"</v>
          </cell>
          <cell r="H304">
            <v>204122267</v>
          </cell>
        </row>
        <row r="305">
          <cell r="C305">
            <v>17477427</v>
          </cell>
          <cell r="D305">
            <v>61124</v>
          </cell>
          <cell r="E305">
            <v>7774</v>
          </cell>
          <cell r="F305">
            <v>114</v>
          </cell>
          <cell r="G305" t="str">
            <v>Многопрофильное производственное предприятие "HОДИРАБЕГИМ"</v>
          </cell>
          <cell r="H305">
            <v>203024999</v>
          </cell>
        </row>
        <row r="306">
          <cell r="C306">
            <v>17256353</v>
          </cell>
          <cell r="D306">
            <v>71280</v>
          </cell>
          <cell r="E306">
            <v>7774</v>
          </cell>
          <cell r="F306">
            <v>115</v>
          </cell>
          <cell r="G306" t="str">
            <v>Торгово производственная фирма "САХОВАТ"</v>
          </cell>
          <cell r="H306">
            <v>202794407</v>
          </cell>
        </row>
        <row r="307">
          <cell r="C307">
            <v>15406995</v>
          </cell>
          <cell r="D307">
            <v>71150</v>
          </cell>
          <cell r="E307">
            <v>7774</v>
          </cell>
          <cell r="F307">
            <v>114</v>
          </cell>
          <cell r="G307" t="str">
            <v>Частное многопрофильное производственное предриятие "АКБАР"</v>
          </cell>
          <cell r="H307">
            <v>203081763</v>
          </cell>
        </row>
        <row r="308">
          <cell r="C308">
            <v>17066999</v>
          </cell>
          <cell r="D308">
            <v>71280</v>
          </cell>
          <cell r="E308">
            <v>7794</v>
          </cell>
          <cell r="F308">
            <v>146</v>
          </cell>
          <cell r="G308" t="str">
            <v>Розничное Торговое Объединение При Акционерной Компании "КАШКАДАРЕ ВИЛОЯТ МАТЛУБОТ САВДО" Мубарекского Района</v>
          </cell>
          <cell r="H308">
            <v>202620020</v>
          </cell>
        </row>
        <row r="309">
          <cell r="C309">
            <v>17178280</v>
          </cell>
          <cell r="D309">
            <v>71280</v>
          </cell>
          <cell r="E309">
            <v>7774</v>
          </cell>
          <cell r="F309">
            <v>115</v>
          </cell>
          <cell r="G309" t="str">
            <v>Частная производственная фирма "HУРОБОД"</v>
          </cell>
          <cell r="H309">
            <v>202719283</v>
          </cell>
        </row>
        <row r="310">
          <cell r="C310">
            <v>17412505</v>
          </cell>
          <cell r="D310">
            <v>71500</v>
          </cell>
          <cell r="E310">
            <v>7774</v>
          </cell>
          <cell r="F310">
            <v>114</v>
          </cell>
          <cell r="G310" t="str">
            <v>Многопрофильное производственное предприятие "ЕРКИH"</v>
          </cell>
          <cell r="H310">
            <v>203139411</v>
          </cell>
        </row>
        <row r="311">
          <cell r="C311">
            <v>17890280</v>
          </cell>
          <cell r="D311">
            <v>71500</v>
          </cell>
          <cell r="E311">
            <v>7774</v>
          </cell>
          <cell r="F311">
            <v>114</v>
          </cell>
          <cell r="G311" t="str">
            <v>Частная фирма "Санжар" Мубарекского района</v>
          </cell>
          <cell r="H311">
            <v>203400673</v>
          </cell>
        </row>
        <row r="312">
          <cell r="C312">
            <v>17890593</v>
          </cell>
          <cell r="D312">
            <v>71500</v>
          </cell>
          <cell r="E312">
            <v>7774</v>
          </cell>
          <cell r="F312">
            <v>114</v>
          </cell>
          <cell r="G312" t="str">
            <v>Многопрофильное производственное предприятие "ЯHГИБОЙ ОТА"</v>
          </cell>
          <cell r="H312">
            <v>203419165</v>
          </cell>
        </row>
        <row r="313">
          <cell r="C313">
            <v>17891730</v>
          </cell>
          <cell r="D313">
            <v>14933</v>
          </cell>
          <cell r="E313">
            <v>1007</v>
          </cell>
          <cell r="F313">
            <v>223</v>
          </cell>
          <cell r="G313" t="str">
            <v>Производственно ремонтный участок "МУБОРАК-ТАЪМИHОТ"</v>
          </cell>
          <cell r="H313">
            <v>203408836</v>
          </cell>
        </row>
        <row r="314">
          <cell r="C314">
            <v>17893775</v>
          </cell>
          <cell r="D314">
            <v>71150</v>
          </cell>
          <cell r="E314">
            <v>7774</v>
          </cell>
          <cell r="F314">
            <v>114</v>
          </cell>
          <cell r="G314" t="str">
            <v>Многопрофильное производственное предприятие "АHХОР"</v>
          </cell>
          <cell r="H314">
            <v>203412895</v>
          </cell>
        </row>
        <row r="315">
          <cell r="C315">
            <v>17894964</v>
          </cell>
          <cell r="D315">
            <v>71500</v>
          </cell>
          <cell r="E315">
            <v>7774</v>
          </cell>
          <cell r="F315">
            <v>114</v>
          </cell>
          <cell r="G315" t="str">
            <v>Частная торговая фирма "ЗАРБДОР"</v>
          </cell>
          <cell r="H315">
            <v>203408875</v>
          </cell>
        </row>
        <row r="316">
          <cell r="C316">
            <v>17895359</v>
          </cell>
          <cell r="D316">
            <v>71500</v>
          </cell>
          <cell r="E316">
            <v>7774</v>
          </cell>
          <cell r="F316">
            <v>114</v>
          </cell>
          <cell r="G316" t="str">
            <v>Частная фирма "ЖОHИКУЛ"</v>
          </cell>
          <cell r="H316">
            <v>203410771</v>
          </cell>
        </row>
        <row r="317">
          <cell r="C317">
            <v>17960804</v>
          </cell>
          <cell r="D317">
            <v>17114</v>
          </cell>
          <cell r="E317">
            <v>7794</v>
          </cell>
          <cell r="F317">
            <v>148</v>
          </cell>
          <cell r="G317" t="str">
            <v>Филиал "ВЕРОHИКА" дочернего предприятия &lt;Каххор&gt; РТМ  Дальсо инженеринг энд констраник СП Россия-Англия</v>
          </cell>
          <cell r="H317">
            <v>203470414</v>
          </cell>
        </row>
        <row r="318">
          <cell r="C318">
            <v>17976745</v>
          </cell>
          <cell r="D318">
            <v>71500</v>
          </cell>
          <cell r="E318">
            <v>7774</v>
          </cell>
          <cell r="F318">
            <v>114</v>
          </cell>
          <cell r="G318" t="str">
            <v>Многопрофильное производственное предприятие "КОМРОH"</v>
          </cell>
          <cell r="H318">
            <v>203503995</v>
          </cell>
        </row>
        <row r="319">
          <cell r="C319">
            <v>18053959</v>
          </cell>
          <cell r="D319">
            <v>71150</v>
          </cell>
          <cell r="E319">
            <v>7774</v>
          </cell>
          <cell r="F319">
            <v>114</v>
          </cell>
          <cell r="G319" t="str">
            <v>Многопрофильное производственное предприятие "АСЯ"</v>
          </cell>
          <cell r="H319">
            <v>203568654</v>
          </cell>
        </row>
        <row r="320">
          <cell r="C320">
            <v>18076179</v>
          </cell>
          <cell r="D320">
            <v>63200</v>
          </cell>
          <cell r="E320">
            <v>7774</v>
          </cell>
          <cell r="F320">
            <v>114</v>
          </cell>
          <cell r="G320" t="str">
            <v>Многопрофильное производственное предприятие "Баракат" Мубарекского района</v>
          </cell>
          <cell r="H320">
            <v>203568718</v>
          </cell>
        </row>
        <row r="321">
          <cell r="C321">
            <v>18272590</v>
          </cell>
          <cell r="D321">
            <v>63200</v>
          </cell>
          <cell r="E321">
            <v>7774</v>
          </cell>
          <cell r="F321">
            <v>114</v>
          </cell>
          <cell r="G321" t="str">
            <v>Производственное предприятие "ШАВКАТ"</v>
          </cell>
          <cell r="H321">
            <v>203771624</v>
          </cell>
        </row>
        <row r="322">
          <cell r="C322">
            <v>18274488</v>
          </cell>
          <cell r="D322">
            <v>63200</v>
          </cell>
          <cell r="E322">
            <v>7774</v>
          </cell>
          <cell r="F322">
            <v>114</v>
          </cell>
          <cell r="G322" t="str">
            <v>Многопрофильное  производственное предприятие "ОЙHАЗАР-ГОЙИБ"</v>
          </cell>
          <cell r="H322">
            <v>203773954</v>
          </cell>
        </row>
        <row r="323">
          <cell r="C323">
            <v>18710297</v>
          </cell>
          <cell r="D323">
            <v>17210</v>
          </cell>
          <cell r="E323">
            <v>7774</v>
          </cell>
          <cell r="F323">
            <v>114</v>
          </cell>
          <cell r="G323" t="str">
            <v>Производственное предприятие "МАХСУМА-ПАРИ"</v>
          </cell>
          <cell r="H323">
            <v>204166251</v>
          </cell>
        </row>
        <row r="324">
          <cell r="C324">
            <v>17413628</v>
          </cell>
          <cell r="D324">
            <v>71500</v>
          </cell>
          <cell r="E324">
            <v>7774</v>
          </cell>
          <cell r="F324">
            <v>115</v>
          </cell>
          <cell r="G324" t="str">
            <v>Многопрофильное производственное предприятие "ИТОЛМАС БОБО"</v>
          </cell>
          <cell r="H324">
            <v>203025009</v>
          </cell>
        </row>
        <row r="325">
          <cell r="C325">
            <v>16864553</v>
          </cell>
          <cell r="D325">
            <v>22200</v>
          </cell>
          <cell r="E325">
            <v>7794</v>
          </cell>
          <cell r="F325">
            <v>146</v>
          </cell>
          <cell r="G325" t="str">
            <v>Предприятие службы ветеринарии-300</v>
          </cell>
          <cell r="H325" t="str">
            <v>А</v>
          </cell>
        </row>
        <row r="326">
          <cell r="C326">
            <v>15246617</v>
          </cell>
          <cell r="D326">
            <v>81100</v>
          </cell>
          <cell r="E326">
            <v>1007</v>
          </cell>
          <cell r="F326">
            <v>114</v>
          </cell>
          <cell r="G326" t="str">
            <v>Коллективное предприятия "КОРА-КУМ"</v>
          </cell>
          <cell r="H326">
            <v>201571186</v>
          </cell>
        </row>
        <row r="327">
          <cell r="C327">
            <v>15875477</v>
          </cell>
          <cell r="D327">
            <v>14981</v>
          </cell>
          <cell r="E327">
            <v>7774</v>
          </cell>
          <cell r="F327">
            <v>142</v>
          </cell>
          <cell r="G327" t="str">
            <v>Общество с ограниченной ответственностью "МУБОРАК ОМАД"</v>
          </cell>
          <cell r="H327">
            <v>200698677</v>
          </cell>
        </row>
        <row r="328">
          <cell r="C328">
            <v>15410175</v>
          </cell>
          <cell r="D328">
            <v>71212</v>
          </cell>
          <cell r="E328">
            <v>3884</v>
          </cell>
          <cell r="F328">
            <v>114</v>
          </cell>
          <cell r="G328" t="str">
            <v>Аптека-12</v>
          </cell>
          <cell r="H328">
            <v>200697529</v>
          </cell>
        </row>
        <row r="329">
          <cell r="C329">
            <v>17344077</v>
          </cell>
          <cell r="D329">
            <v>61124</v>
          </cell>
          <cell r="E329">
            <v>7794</v>
          </cell>
          <cell r="F329">
            <v>142</v>
          </cell>
          <cell r="G329" t="str">
            <v>Общество с ограниченной отвественностью "УРТА ОСИЕ"</v>
          </cell>
          <cell r="H329">
            <v>202864374</v>
          </cell>
        </row>
        <row r="330">
          <cell r="C330">
            <v>17888254</v>
          </cell>
          <cell r="D330">
            <v>61124</v>
          </cell>
          <cell r="E330">
            <v>7774</v>
          </cell>
          <cell r="F330">
            <v>114</v>
          </cell>
          <cell r="G330" t="str">
            <v>Многопрофильное производственное предприятие "ИЖОД"</v>
          </cell>
          <cell r="H330">
            <v>203400680</v>
          </cell>
        </row>
        <row r="331">
          <cell r="C331">
            <v>17890080</v>
          </cell>
          <cell r="D331">
            <v>71500</v>
          </cell>
          <cell r="E331">
            <v>7774</v>
          </cell>
          <cell r="F331">
            <v>114</v>
          </cell>
          <cell r="G331" t="str">
            <v>Частная фирма "ШЕЙХ"</v>
          </cell>
          <cell r="H331">
            <v>203403811</v>
          </cell>
        </row>
        <row r="332">
          <cell r="C332">
            <v>17890133</v>
          </cell>
          <cell r="D332">
            <v>71500</v>
          </cell>
          <cell r="E332">
            <v>7774</v>
          </cell>
          <cell r="F332">
            <v>114</v>
          </cell>
          <cell r="G332" t="str">
            <v>Частный торговый магазин "ФАРРУХ"</v>
          </cell>
          <cell r="H332">
            <v>203403835</v>
          </cell>
        </row>
        <row r="333">
          <cell r="C333">
            <v>17890587</v>
          </cell>
          <cell r="D333">
            <v>71500</v>
          </cell>
          <cell r="E333">
            <v>7774</v>
          </cell>
          <cell r="F333">
            <v>114</v>
          </cell>
          <cell r="G333" t="str">
            <v>Частная фирма "БАХОР"</v>
          </cell>
          <cell r="H333">
            <v>203402339</v>
          </cell>
        </row>
        <row r="334">
          <cell r="C334">
            <v>17890647</v>
          </cell>
          <cell r="D334">
            <v>71500</v>
          </cell>
          <cell r="E334">
            <v>7774</v>
          </cell>
          <cell r="F334">
            <v>114</v>
          </cell>
          <cell r="G334" t="str">
            <v>Частная фирма "ГЕОЛОГ"</v>
          </cell>
          <cell r="H334">
            <v>203402346</v>
          </cell>
        </row>
        <row r="335">
          <cell r="C335">
            <v>17890682</v>
          </cell>
          <cell r="D335">
            <v>71500</v>
          </cell>
          <cell r="E335">
            <v>7774</v>
          </cell>
          <cell r="F335">
            <v>114</v>
          </cell>
          <cell r="G335" t="str">
            <v>Частная фирма "HУР"</v>
          </cell>
          <cell r="H335">
            <v>203402322</v>
          </cell>
        </row>
        <row r="336">
          <cell r="C336">
            <v>17890788</v>
          </cell>
          <cell r="D336">
            <v>71500</v>
          </cell>
          <cell r="E336">
            <v>7774</v>
          </cell>
          <cell r="F336">
            <v>114</v>
          </cell>
          <cell r="G336" t="str">
            <v>Частная фирма "УМИД"</v>
          </cell>
          <cell r="H336">
            <v>203402299</v>
          </cell>
        </row>
        <row r="337">
          <cell r="C337">
            <v>17890937</v>
          </cell>
          <cell r="D337">
            <v>71500</v>
          </cell>
          <cell r="E337">
            <v>7774</v>
          </cell>
          <cell r="F337">
            <v>114</v>
          </cell>
          <cell r="G337" t="str">
            <v>Частная фирма "ОРИФ"</v>
          </cell>
          <cell r="H337">
            <v>203402282</v>
          </cell>
        </row>
        <row r="338">
          <cell r="C338">
            <v>17891090</v>
          </cell>
          <cell r="D338">
            <v>71500</v>
          </cell>
          <cell r="E338">
            <v>7774</v>
          </cell>
          <cell r="F338">
            <v>114</v>
          </cell>
          <cell r="G338" t="str">
            <v>Частная фирма "ШЕРЗОД"</v>
          </cell>
          <cell r="H338">
            <v>203403843</v>
          </cell>
        </row>
        <row r="339">
          <cell r="C339">
            <v>17893232</v>
          </cell>
          <cell r="D339">
            <v>71500</v>
          </cell>
          <cell r="E339">
            <v>7774</v>
          </cell>
          <cell r="F339">
            <v>114</v>
          </cell>
          <cell r="G339" t="str">
            <v>Частная фирма "КАРЛИК"</v>
          </cell>
          <cell r="H339">
            <v>203408844</v>
          </cell>
        </row>
        <row r="340">
          <cell r="C340">
            <v>17896064</v>
          </cell>
          <cell r="D340">
            <v>61124</v>
          </cell>
          <cell r="E340">
            <v>7774</v>
          </cell>
          <cell r="F340">
            <v>114</v>
          </cell>
          <cell r="G340" t="str">
            <v>Производственное предприятие "МУХАББАТ"</v>
          </cell>
          <cell r="H340">
            <v>203408868</v>
          </cell>
        </row>
        <row r="341">
          <cell r="C341">
            <v>17974433</v>
          </cell>
          <cell r="D341">
            <v>93160</v>
          </cell>
          <cell r="E341">
            <v>7774</v>
          </cell>
          <cell r="F341">
            <v>114</v>
          </cell>
          <cell r="G341" t="str">
            <v>Частный парк "МАДИHА-БОHУ"</v>
          </cell>
          <cell r="H341">
            <v>203479836</v>
          </cell>
        </row>
        <row r="342">
          <cell r="C342">
            <v>18866467</v>
          </cell>
          <cell r="D342">
            <v>71500</v>
          </cell>
          <cell r="E342">
            <v>7774</v>
          </cell>
          <cell r="F342">
            <v>114</v>
          </cell>
          <cell r="G342" t="str">
            <v>Торговое предприятие "ШАМОЛ-ШИФО"</v>
          </cell>
          <cell r="H342">
            <v>204338740</v>
          </cell>
        </row>
        <row r="343">
          <cell r="C343">
            <v>17256399</v>
          </cell>
          <cell r="D343">
            <v>71500</v>
          </cell>
          <cell r="E343">
            <v>7774</v>
          </cell>
          <cell r="F343">
            <v>114</v>
          </cell>
          <cell r="G343" t="str">
            <v>Производственно коммерческое предприятие "АЛЬФА"</v>
          </cell>
          <cell r="H343">
            <v>202529149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gjnht, rjhpbyf"/>
      <sheetName val="Фориш 2003"/>
      <sheetName val="Варианты"/>
      <sheetName val="URGDSPL"/>
      <sheetName val="Лист1"/>
      <sheetName val="효율계획(당월)"/>
      <sheetName val="gjnht,_rjhpbyf"/>
      <sheetName val="Фориш_2003"/>
      <sheetName val="Results"/>
      <sheetName val="Store"/>
      <sheetName val="Трест02-28факт "/>
      <sheetName val="Зан-ть(р-ны)"/>
      <sheetName val="Тахлил туловчи"/>
      <sheetName val="BESHKENT"/>
      <sheetName val="режа"/>
      <sheetName val="физ.тон"/>
      <sheetName val="????(??)"/>
      <sheetName val="Ер Ресурс"/>
      <sheetName val="Массив"/>
      <sheetName val="Прогноз"/>
      <sheetName val="Курс"/>
      <sheetName val="Топливо-энергия"/>
      <sheetName val="____(__)"/>
      <sheetName val="gjnht,_rjhpbyf1"/>
      <sheetName val="Фориш_20031"/>
      <sheetName val="Трест02-28факт_"/>
      <sheetName val="Тахлил_туловч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103"/>
  <sheetViews>
    <sheetView view="pageBreakPreview" zoomScaleNormal="100" zoomScaleSheetLayoutView="100" workbookViewId="0">
      <selection activeCell="C21" sqref="C21"/>
    </sheetView>
  </sheetViews>
  <sheetFormatPr defaultColWidth="7.109375" defaultRowHeight="18"/>
  <cols>
    <col min="1" max="1" width="4.21875" style="9" customWidth="1"/>
    <col min="2" max="2" width="16.44140625" style="10" customWidth="1"/>
    <col min="3" max="3" width="15.21875" style="10" customWidth="1"/>
    <col min="4" max="4" width="9.109375" style="10" bestFit="1" customWidth="1"/>
    <col min="5" max="5" width="7" style="10" customWidth="1"/>
    <col min="6" max="6" width="14.44140625" style="10" customWidth="1"/>
    <col min="7" max="7" width="5.88671875" style="10" bestFit="1" customWidth="1"/>
    <col min="8" max="8" width="7.6640625" style="10" bestFit="1" customWidth="1"/>
    <col min="9" max="9" width="5.88671875" style="10" bestFit="1" customWidth="1"/>
    <col min="10" max="10" width="7.6640625" style="10" bestFit="1" customWidth="1"/>
    <col min="11" max="11" width="5.88671875" style="10" bestFit="1" customWidth="1"/>
    <col min="12" max="12" width="7.21875" style="10" bestFit="1" customWidth="1"/>
    <col min="13" max="13" width="5.88671875" style="10" bestFit="1" customWidth="1"/>
    <col min="14" max="16384" width="7.109375" style="1"/>
  </cols>
  <sheetData>
    <row r="1" spans="1:13" ht="45.75" customHeight="1">
      <c r="A1" s="337" t="s">
        <v>187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</row>
    <row r="2" spans="1:13" ht="18.75" customHeight="1">
      <c r="A2" s="51"/>
      <c r="B2" s="51"/>
      <c r="C2" s="51"/>
      <c r="D2" s="51"/>
      <c r="E2" s="51"/>
      <c r="F2" s="51"/>
      <c r="G2" s="51"/>
      <c r="H2" s="51"/>
      <c r="I2" s="51"/>
      <c r="J2" s="347" t="s">
        <v>207</v>
      </c>
      <c r="K2" s="347"/>
      <c r="L2" s="347"/>
      <c r="M2" s="347"/>
    </row>
    <row r="3" spans="1:13" s="5" customFormat="1" ht="18" customHeight="1">
      <c r="A3" s="341" t="s">
        <v>123</v>
      </c>
      <c r="B3" s="342" t="s">
        <v>15</v>
      </c>
      <c r="C3" s="342" t="s">
        <v>112</v>
      </c>
      <c r="D3" s="349" t="s">
        <v>16</v>
      </c>
      <c r="E3" s="349"/>
      <c r="F3" s="349"/>
      <c r="G3" s="349"/>
      <c r="H3" s="342" t="s">
        <v>99</v>
      </c>
      <c r="I3" s="342"/>
      <c r="J3" s="342"/>
      <c r="K3" s="342"/>
      <c r="L3" s="342"/>
      <c r="M3" s="342"/>
    </row>
    <row r="4" spans="1:13" s="5" customFormat="1" ht="11.25" customHeight="1">
      <c r="A4" s="341"/>
      <c r="B4" s="341"/>
      <c r="C4" s="342"/>
      <c r="D4" s="348" t="s">
        <v>98</v>
      </c>
      <c r="E4" s="349" t="s">
        <v>17</v>
      </c>
      <c r="F4" s="348" t="s">
        <v>18</v>
      </c>
      <c r="G4" s="349" t="s">
        <v>17</v>
      </c>
      <c r="H4" s="342"/>
      <c r="I4" s="342"/>
      <c r="J4" s="342"/>
      <c r="K4" s="342"/>
      <c r="L4" s="342"/>
      <c r="M4" s="342"/>
    </row>
    <row r="5" spans="1:13" s="5" customFormat="1" ht="25.5" customHeight="1">
      <c r="A5" s="341"/>
      <c r="B5" s="341"/>
      <c r="C5" s="342"/>
      <c r="D5" s="348"/>
      <c r="E5" s="349"/>
      <c r="F5" s="348"/>
      <c r="G5" s="349"/>
      <c r="H5" s="343" t="s">
        <v>20</v>
      </c>
      <c r="I5" s="344" t="s">
        <v>17</v>
      </c>
      <c r="J5" s="343" t="s">
        <v>19</v>
      </c>
      <c r="K5" s="344" t="s">
        <v>17</v>
      </c>
      <c r="L5" s="343" t="s">
        <v>13</v>
      </c>
      <c r="M5" s="344" t="s">
        <v>17</v>
      </c>
    </row>
    <row r="6" spans="1:13" s="5" customFormat="1" ht="22.5" customHeight="1">
      <c r="A6" s="341"/>
      <c r="B6" s="341"/>
      <c r="C6" s="342"/>
      <c r="D6" s="348"/>
      <c r="E6" s="349"/>
      <c r="F6" s="348"/>
      <c r="G6" s="349"/>
      <c r="H6" s="343"/>
      <c r="I6" s="344"/>
      <c r="J6" s="343"/>
      <c r="K6" s="344"/>
      <c r="L6" s="343"/>
      <c r="M6" s="344"/>
    </row>
    <row r="7" spans="1:13" s="6" customFormat="1" ht="7.5" customHeight="1">
      <c r="A7" s="47"/>
      <c r="B7" s="47"/>
      <c r="C7" s="47"/>
      <c r="D7" s="47"/>
      <c r="E7" s="48"/>
      <c r="F7" s="48"/>
      <c r="G7" s="48"/>
      <c r="H7" s="47"/>
      <c r="I7" s="47"/>
      <c r="J7" s="47"/>
      <c r="K7" s="47"/>
      <c r="L7" s="47"/>
      <c r="M7" s="47"/>
    </row>
    <row r="8" spans="1:13" s="6" customFormat="1" ht="22.5" customHeight="1">
      <c r="A8" s="345" t="s">
        <v>135</v>
      </c>
      <c r="B8" s="346"/>
      <c r="C8" s="185">
        <f>SUM(C9:C22)</f>
        <v>36447</v>
      </c>
      <c r="D8" s="185">
        <f>SUM(D9:D22)</f>
        <v>23366</v>
      </c>
      <c r="E8" s="254">
        <f t="shared" ref="E8:E22" si="0">+D8/C8*100</f>
        <v>64.109528904985325</v>
      </c>
      <c r="F8" s="185">
        <f>SUM(F9:F22)</f>
        <v>8150</v>
      </c>
      <c r="G8" s="254">
        <f t="shared" ref="G8:G22" si="1">+F8/C8*100</f>
        <v>22.361236864488159</v>
      </c>
      <c r="H8" s="185">
        <f>SUM(H9:H22)</f>
        <v>21663</v>
      </c>
      <c r="I8" s="254">
        <f>+H8/C8*100</f>
        <v>59.436990698822946</v>
      </c>
      <c r="J8" s="185">
        <f>SUM(J9:J22)</f>
        <v>14784</v>
      </c>
      <c r="K8" s="254">
        <f>+J8/C8*100</f>
        <v>40.563009301177047</v>
      </c>
      <c r="L8" s="185">
        <f>SUM(L9:L22)</f>
        <v>13476</v>
      </c>
      <c r="M8" s="254">
        <f>+L8/C8*100</f>
        <v>36.974236562680055</v>
      </c>
    </row>
    <row r="9" spans="1:13" s="43" customFormat="1" ht="26.25" customHeight="1">
      <c r="A9" s="106">
        <v>1</v>
      </c>
      <c r="B9" s="107" t="s">
        <v>1</v>
      </c>
      <c r="C9" s="309">
        <v>1395</v>
      </c>
      <c r="D9" s="121">
        <v>855</v>
      </c>
      <c r="E9" s="255">
        <f t="shared" si="0"/>
        <v>61.29032258064516</v>
      </c>
      <c r="F9" s="109">
        <v>316</v>
      </c>
      <c r="G9" s="258">
        <f t="shared" si="1"/>
        <v>22.652329749103941</v>
      </c>
      <c r="H9" s="311">
        <v>684</v>
      </c>
      <c r="I9" s="255">
        <f>+H9/C9*100</f>
        <v>49.032258064516128</v>
      </c>
      <c r="J9" s="109">
        <v>711</v>
      </c>
      <c r="K9" s="255">
        <f>+J9/C9*100</f>
        <v>50.967741935483865</v>
      </c>
      <c r="L9" s="109">
        <v>493</v>
      </c>
      <c r="M9" s="258">
        <f>+L9/C9*100</f>
        <v>35.340501792114701</v>
      </c>
    </row>
    <row r="10" spans="1:13" s="43" customFormat="1" ht="26.25" customHeight="1">
      <c r="A10" s="110">
        <f>+A9+1</f>
        <v>2</v>
      </c>
      <c r="B10" s="103" t="s">
        <v>2</v>
      </c>
      <c r="C10" s="309">
        <v>6026</v>
      </c>
      <c r="D10" s="122">
        <v>4999</v>
      </c>
      <c r="E10" s="256">
        <f t="shared" si="0"/>
        <v>82.957185529372722</v>
      </c>
      <c r="F10" s="105">
        <v>430</v>
      </c>
      <c r="G10" s="259">
        <f t="shared" si="1"/>
        <v>7.1357451045469631</v>
      </c>
      <c r="H10" s="312">
        <v>3444</v>
      </c>
      <c r="I10" s="256">
        <f t="shared" ref="I10:I22" si="2">+H10/C10*100</f>
        <v>57.152339860604052</v>
      </c>
      <c r="J10" s="105">
        <v>2582</v>
      </c>
      <c r="K10" s="256">
        <f t="shared" ref="K10:K22" si="3">+J10/C10*100</f>
        <v>42.847660139395948</v>
      </c>
      <c r="L10" s="105">
        <v>2619</v>
      </c>
      <c r="M10" s="259">
        <f t="shared" ref="M10:M22" si="4">+L10/C10*100</f>
        <v>43.46166611350813</v>
      </c>
    </row>
    <row r="11" spans="1:13" s="43" customFormat="1" ht="26.25" customHeight="1">
      <c r="A11" s="110">
        <f t="shared" ref="A11:A22" si="5">+A10+1</f>
        <v>3</v>
      </c>
      <c r="B11" s="103" t="s">
        <v>12</v>
      </c>
      <c r="C11" s="309">
        <v>2268</v>
      </c>
      <c r="D11" s="122">
        <v>1077</v>
      </c>
      <c r="E11" s="256">
        <f t="shared" si="0"/>
        <v>47.486772486772487</v>
      </c>
      <c r="F11" s="105">
        <v>828</v>
      </c>
      <c r="G11" s="259">
        <f t="shared" si="1"/>
        <v>36.507936507936506</v>
      </c>
      <c r="H11" s="311">
        <v>1280</v>
      </c>
      <c r="I11" s="256">
        <f t="shared" si="2"/>
        <v>56.437389770723101</v>
      </c>
      <c r="J11" s="105">
        <v>988</v>
      </c>
      <c r="K11" s="256">
        <f t="shared" si="3"/>
        <v>43.562610229276892</v>
      </c>
      <c r="L11" s="105">
        <v>785</v>
      </c>
      <c r="M11" s="259">
        <f t="shared" si="4"/>
        <v>34.611992945326278</v>
      </c>
    </row>
    <row r="12" spans="1:13" s="43" customFormat="1" ht="26.25" customHeight="1">
      <c r="A12" s="110">
        <f t="shared" si="5"/>
        <v>4</v>
      </c>
      <c r="B12" s="103" t="s">
        <v>3</v>
      </c>
      <c r="C12" s="310">
        <v>1301</v>
      </c>
      <c r="D12" s="122">
        <v>935</v>
      </c>
      <c r="E12" s="256">
        <f t="shared" si="0"/>
        <v>71.867794004611838</v>
      </c>
      <c r="F12" s="105">
        <v>185</v>
      </c>
      <c r="G12" s="259">
        <f t="shared" si="1"/>
        <v>14.219830899308224</v>
      </c>
      <c r="H12" s="311">
        <v>703</v>
      </c>
      <c r="I12" s="256">
        <f t="shared" si="2"/>
        <v>54.035357417371252</v>
      </c>
      <c r="J12" s="105">
        <v>598</v>
      </c>
      <c r="K12" s="256">
        <f t="shared" si="3"/>
        <v>45.964642582628748</v>
      </c>
      <c r="L12" s="105">
        <v>581</v>
      </c>
      <c r="M12" s="259">
        <f t="shared" si="4"/>
        <v>44.657955418908529</v>
      </c>
    </row>
    <row r="13" spans="1:13" s="43" customFormat="1" ht="26.25" customHeight="1">
      <c r="A13" s="110">
        <f t="shared" si="5"/>
        <v>5</v>
      </c>
      <c r="B13" s="103" t="s">
        <v>4</v>
      </c>
      <c r="C13" s="309">
        <v>2011</v>
      </c>
      <c r="D13" s="122">
        <v>1120</v>
      </c>
      <c r="E13" s="256">
        <f t="shared" si="0"/>
        <v>55.693684733963202</v>
      </c>
      <c r="F13" s="105">
        <v>585</v>
      </c>
      <c r="G13" s="259">
        <f t="shared" si="1"/>
        <v>29.090004972650423</v>
      </c>
      <c r="H13" s="311">
        <v>1127</v>
      </c>
      <c r="I13" s="256">
        <f t="shared" si="2"/>
        <v>56.041770263550475</v>
      </c>
      <c r="J13" s="105">
        <v>884</v>
      </c>
      <c r="K13" s="256">
        <f t="shared" si="3"/>
        <v>43.958229736449525</v>
      </c>
      <c r="L13" s="105">
        <v>717</v>
      </c>
      <c r="M13" s="259">
        <f t="shared" si="4"/>
        <v>35.6539035305818</v>
      </c>
    </row>
    <row r="14" spans="1:13" s="43" customFormat="1" ht="26.25" customHeight="1">
      <c r="A14" s="110">
        <f t="shared" si="5"/>
        <v>6</v>
      </c>
      <c r="B14" s="103" t="s">
        <v>5</v>
      </c>
      <c r="C14" s="309">
        <v>1470</v>
      </c>
      <c r="D14" s="122">
        <v>864</v>
      </c>
      <c r="E14" s="256">
        <f t="shared" si="0"/>
        <v>58.775510204081641</v>
      </c>
      <c r="F14" s="105">
        <v>330</v>
      </c>
      <c r="G14" s="259">
        <f t="shared" si="1"/>
        <v>22.448979591836736</v>
      </c>
      <c r="H14" s="312">
        <v>637</v>
      </c>
      <c r="I14" s="256">
        <f t="shared" si="2"/>
        <v>43.333333333333336</v>
      </c>
      <c r="J14" s="105">
        <v>833</v>
      </c>
      <c r="K14" s="256">
        <f t="shared" si="3"/>
        <v>56.666666666666664</v>
      </c>
      <c r="L14" s="105">
        <v>532</v>
      </c>
      <c r="M14" s="259">
        <f t="shared" si="4"/>
        <v>36.19047619047619</v>
      </c>
    </row>
    <row r="15" spans="1:13" s="43" customFormat="1" ht="26.25" customHeight="1">
      <c r="A15" s="110">
        <f t="shared" si="5"/>
        <v>7</v>
      </c>
      <c r="B15" s="103" t="s">
        <v>6</v>
      </c>
      <c r="C15" s="309">
        <v>4161</v>
      </c>
      <c r="D15" s="122">
        <v>2822</v>
      </c>
      <c r="E15" s="256">
        <f t="shared" si="0"/>
        <v>67.820235520307619</v>
      </c>
      <c r="F15" s="105">
        <v>906</v>
      </c>
      <c r="G15" s="259">
        <f t="shared" si="1"/>
        <v>21.773612112472961</v>
      </c>
      <c r="H15" s="311">
        <v>3017</v>
      </c>
      <c r="I15" s="256">
        <f t="shared" si="2"/>
        <v>72.506608988223988</v>
      </c>
      <c r="J15" s="105">
        <v>1144</v>
      </c>
      <c r="K15" s="256">
        <f t="shared" si="3"/>
        <v>27.493391011776012</v>
      </c>
      <c r="L15" s="105">
        <v>1612</v>
      </c>
      <c r="M15" s="259">
        <f t="shared" si="4"/>
        <v>38.740687334775295</v>
      </c>
    </row>
    <row r="16" spans="1:13" s="43" customFormat="1" ht="26.25" customHeight="1">
      <c r="A16" s="110">
        <f t="shared" si="5"/>
        <v>8</v>
      </c>
      <c r="B16" s="103" t="s">
        <v>10</v>
      </c>
      <c r="C16" s="309">
        <v>2379</v>
      </c>
      <c r="D16" s="122">
        <v>1453</v>
      </c>
      <c r="E16" s="256">
        <f t="shared" si="0"/>
        <v>61.076082387557797</v>
      </c>
      <c r="F16" s="105">
        <v>636</v>
      </c>
      <c r="G16" s="259">
        <f t="shared" si="1"/>
        <v>26.733921815889026</v>
      </c>
      <c r="H16" s="311">
        <v>1516</v>
      </c>
      <c r="I16" s="256">
        <f t="shared" si="2"/>
        <v>63.724253888188308</v>
      </c>
      <c r="J16" s="105">
        <v>863</v>
      </c>
      <c r="K16" s="256">
        <f t="shared" si="3"/>
        <v>36.275746111811685</v>
      </c>
      <c r="L16" s="105">
        <v>871</v>
      </c>
      <c r="M16" s="259">
        <f t="shared" si="4"/>
        <v>36.612021857923501</v>
      </c>
    </row>
    <row r="17" spans="1:13" s="43" customFormat="1" ht="26.25" customHeight="1">
      <c r="A17" s="110">
        <f>+A16+1</f>
        <v>9</v>
      </c>
      <c r="B17" s="103" t="s">
        <v>11</v>
      </c>
      <c r="C17" s="309">
        <v>2100</v>
      </c>
      <c r="D17" s="122">
        <v>1696</v>
      </c>
      <c r="E17" s="256">
        <f t="shared" si="0"/>
        <v>80.761904761904759</v>
      </c>
      <c r="F17" s="105">
        <v>174</v>
      </c>
      <c r="G17" s="259">
        <f t="shared" si="1"/>
        <v>8.2857142857142847</v>
      </c>
      <c r="H17" s="312">
        <v>1084</v>
      </c>
      <c r="I17" s="256">
        <f t="shared" si="2"/>
        <v>51.61904761904762</v>
      </c>
      <c r="J17" s="105">
        <v>1016</v>
      </c>
      <c r="K17" s="256">
        <f t="shared" si="3"/>
        <v>48.38095238095238</v>
      </c>
      <c r="L17" s="105">
        <v>848</v>
      </c>
      <c r="M17" s="259">
        <f t="shared" si="4"/>
        <v>40.38095238095238</v>
      </c>
    </row>
    <row r="18" spans="1:13" s="43" customFormat="1" ht="26.25" customHeight="1">
      <c r="A18" s="110">
        <f t="shared" si="5"/>
        <v>10</v>
      </c>
      <c r="B18" s="103" t="s">
        <v>7</v>
      </c>
      <c r="C18" s="310">
        <v>1001</v>
      </c>
      <c r="D18" s="122">
        <v>828</v>
      </c>
      <c r="E18" s="256">
        <f t="shared" si="0"/>
        <v>82.717282717282714</v>
      </c>
      <c r="F18" s="105">
        <v>108</v>
      </c>
      <c r="G18" s="259">
        <f t="shared" si="1"/>
        <v>10.789210789210788</v>
      </c>
      <c r="H18" s="311">
        <v>548</v>
      </c>
      <c r="I18" s="256">
        <f t="shared" si="2"/>
        <v>54.745254745254748</v>
      </c>
      <c r="J18" s="105">
        <v>453</v>
      </c>
      <c r="K18" s="256">
        <f t="shared" si="3"/>
        <v>45.254745254745252</v>
      </c>
      <c r="L18" s="105">
        <v>421</v>
      </c>
      <c r="M18" s="259">
        <f t="shared" si="4"/>
        <v>42.057942057942057</v>
      </c>
    </row>
    <row r="19" spans="1:13" s="43" customFormat="1" ht="26.25" customHeight="1">
      <c r="A19" s="110">
        <f t="shared" si="5"/>
        <v>11</v>
      </c>
      <c r="B19" s="103" t="s">
        <v>21</v>
      </c>
      <c r="C19" s="309">
        <v>2274</v>
      </c>
      <c r="D19" s="122">
        <v>1226</v>
      </c>
      <c r="E19" s="256">
        <f t="shared" si="0"/>
        <v>53.913808267370278</v>
      </c>
      <c r="F19" s="105">
        <v>643</v>
      </c>
      <c r="G19" s="259">
        <f t="shared" si="1"/>
        <v>28.276165347405453</v>
      </c>
      <c r="H19" s="311">
        <v>1146</v>
      </c>
      <c r="I19" s="256">
        <f t="shared" si="2"/>
        <v>50.395778364116097</v>
      </c>
      <c r="J19" s="105">
        <v>1128</v>
      </c>
      <c r="K19" s="256">
        <f t="shared" si="3"/>
        <v>49.604221635883903</v>
      </c>
      <c r="L19" s="105">
        <v>744</v>
      </c>
      <c r="M19" s="259">
        <f t="shared" si="4"/>
        <v>32.717678100263853</v>
      </c>
    </row>
    <row r="20" spans="1:13" s="43" customFormat="1" ht="26.25" customHeight="1">
      <c r="A20" s="110">
        <f t="shared" si="5"/>
        <v>12</v>
      </c>
      <c r="B20" s="103" t="s">
        <v>8</v>
      </c>
      <c r="C20" s="309">
        <v>5158</v>
      </c>
      <c r="D20" s="122">
        <v>3852</v>
      </c>
      <c r="E20" s="256">
        <f t="shared" si="0"/>
        <v>74.680108569212877</v>
      </c>
      <c r="F20" s="105">
        <v>791</v>
      </c>
      <c r="G20" s="259">
        <f t="shared" si="1"/>
        <v>15.335401318340441</v>
      </c>
      <c r="H20" s="311">
        <v>3561</v>
      </c>
      <c r="I20" s="256">
        <f t="shared" si="2"/>
        <v>69.03838697169445</v>
      </c>
      <c r="J20" s="105">
        <v>1597</v>
      </c>
      <c r="K20" s="256">
        <f t="shared" si="3"/>
        <v>30.961613028305546</v>
      </c>
      <c r="L20" s="105">
        <v>1984</v>
      </c>
      <c r="M20" s="259">
        <f t="shared" si="4"/>
        <v>38.46452113222179</v>
      </c>
    </row>
    <row r="21" spans="1:13" s="43" customFormat="1" ht="26.25" customHeight="1">
      <c r="A21" s="110">
        <f t="shared" si="5"/>
        <v>13</v>
      </c>
      <c r="B21" s="103" t="s">
        <v>9</v>
      </c>
      <c r="C21" s="309">
        <v>2106</v>
      </c>
      <c r="D21" s="122">
        <v>1104</v>
      </c>
      <c r="E21" s="256">
        <f t="shared" si="0"/>
        <v>52.421652421652418</v>
      </c>
      <c r="F21" s="105">
        <v>685</v>
      </c>
      <c r="G21" s="259">
        <f t="shared" si="1"/>
        <v>32.526115859449192</v>
      </c>
      <c r="H21" s="311">
        <v>1249</v>
      </c>
      <c r="I21" s="256">
        <f t="shared" si="2"/>
        <v>59.306742640075974</v>
      </c>
      <c r="J21" s="105">
        <v>857</v>
      </c>
      <c r="K21" s="256">
        <f t="shared" si="3"/>
        <v>40.693257359924026</v>
      </c>
      <c r="L21" s="105">
        <v>768</v>
      </c>
      <c r="M21" s="259">
        <f>+L21/C21*100</f>
        <v>36.467236467236468</v>
      </c>
    </row>
    <row r="22" spans="1:13" s="43" customFormat="1" ht="26.25" customHeight="1">
      <c r="A22" s="111">
        <f t="shared" si="5"/>
        <v>14</v>
      </c>
      <c r="B22" s="112" t="s">
        <v>22</v>
      </c>
      <c r="C22" s="309">
        <v>2797</v>
      </c>
      <c r="D22" s="123">
        <v>535</v>
      </c>
      <c r="E22" s="257">
        <f t="shared" si="0"/>
        <v>19.127636753664639</v>
      </c>
      <c r="F22" s="114">
        <v>1533</v>
      </c>
      <c r="G22" s="260">
        <f t="shared" si="1"/>
        <v>54.808723632463355</v>
      </c>
      <c r="H22" s="311">
        <v>1667</v>
      </c>
      <c r="I22" s="257">
        <f t="shared" si="2"/>
        <v>59.599570968895243</v>
      </c>
      <c r="J22" s="114">
        <v>1130</v>
      </c>
      <c r="K22" s="257">
        <f t="shared" si="3"/>
        <v>40.400429031104757</v>
      </c>
      <c r="L22" s="114">
        <v>501</v>
      </c>
      <c r="M22" s="260">
        <f t="shared" si="4"/>
        <v>17.912048623525205</v>
      </c>
    </row>
    <row r="23" spans="1:13" ht="37.5" customHeight="1">
      <c r="A23" s="7"/>
      <c r="B23" s="339"/>
      <c r="C23" s="339"/>
      <c r="D23" s="339"/>
      <c r="E23" s="339"/>
      <c r="F23" s="339"/>
      <c r="G23" s="339"/>
      <c r="H23" s="339"/>
      <c r="I23" s="339"/>
      <c r="J23" s="339"/>
      <c r="K23" s="339"/>
      <c r="L23" s="339"/>
      <c r="M23" s="339"/>
    </row>
    <row r="24" spans="1:13" ht="22.5" customHeight="1">
      <c r="A24" s="8"/>
      <c r="B24" s="340"/>
      <c r="C24" s="340"/>
      <c r="D24" s="340"/>
      <c r="E24" s="340"/>
      <c r="F24" s="340"/>
      <c r="G24" s="340"/>
      <c r="H24" s="340"/>
      <c r="I24" s="340"/>
      <c r="J24" s="340"/>
      <c r="K24" s="340"/>
      <c r="L24" s="340"/>
      <c r="M24" s="340"/>
    </row>
    <row r="25" spans="1:13" ht="22.5" customHeight="1">
      <c r="A25" s="8"/>
      <c r="B25" s="338"/>
      <c r="C25" s="338"/>
      <c r="D25" s="338"/>
      <c r="E25" s="338"/>
      <c r="F25" s="338"/>
      <c r="G25" s="338"/>
      <c r="H25" s="338"/>
      <c r="I25" s="338"/>
      <c r="J25" s="338"/>
      <c r="K25" s="338"/>
      <c r="L25" s="338"/>
      <c r="M25" s="338"/>
    </row>
    <row r="26" spans="1:13" ht="22.5" customHeight="1">
      <c r="A26" s="8"/>
      <c r="B26" s="340"/>
      <c r="C26" s="340"/>
      <c r="D26" s="340"/>
      <c r="E26" s="340"/>
      <c r="F26" s="340"/>
      <c r="G26" s="340"/>
      <c r="H26" s="340"/>
      <c r="I26" s="340"/>
      <c r="J26" s="340"/>
      <c r="K26" s="340"/>
      <c r="L26" s="340"/>
      <c r="M26" s="340"/>
    </row>
    <row r="27" spans="1:13" ht="22.5" customHeight="1">
      <c r="A27" s="8"/>
      <c r="B27" s="338"/>
      <c r="C27" s="338"/>
      <c r="D27" s="338"/>
      <c r="E27" s="338"/>
      <c r="F27" s="338"/>
      <c r="G27" s="338"/>
      <c r="H27" s="338"/>
      <c r="I27" s="338"/>
      <c r="J27" s="338"/>
      <c r="K27" s="338"/>
      <c r="L27" s="338"/>
      <c r="M27" s="338"/>
    </row>
    <row r="28" spans="1:13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</sheetData>
  <mergeCells count="23">
    <mergeCell ref="J2:M2"/>
    <mergeCell ref="D4:D6"/>
    <mergeCell ref="E4:E6"/>
    <mergeCell ref="D3:G3"/>
    <mergeCell ref="F4:F6"/>
    <mergeCell ref="G4:G6"/>
    <mergeCell ref="K5:K6"/>
    <mergeCell ref="A1:M1"/>
    <mergeCell ref="B27:M27"/>
    <mergeCell ref="B23:M23"/>
    <mergeCell ref="B24:M24"/>
    <mergeCell ref="A3:A6"/>
    <mergeCell ref="B3:B6"/>
    <mergeCell ref="B25:M25"/>
    <mergeCell ref="B26:M26"/>
    <mergeCell ref="L5:L6"/>
    <mergeCell ref="M5:M6"/>
    <mergeCell ref="H5:H6"/>
    <mergeCell ref="J5:J6"/>
    <mergeCell ref="C3:C6"/>
    <mergeCell ref="H3:M4"/>
    <mergeCell ref="A8:B8"/>
    <mergeCell ref="I5:I6"/>
  </mergeCells>
  <printOptions horizontalCentered="1"/>
  <pageMargins left="0.19685039370078741" right="0.11811023622047245" top="0.59055118110236227" bottom="0.55118110236220474" header="0.31496062992125984" footer="0.31496062992125984"/>
  <pageSetup paperSize="9" orientation="landscape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view="pageBreakPreview" zoomScale="60" zoomScaleNormal="85" workbookViewId="0">
      <selection activeCell="D6" sqref="D6:D19"/>
    </sheetView>
  </sheetViews>
  <sheetFormatPr defaultColWidth="6.88671875" defaultRowHeight="19.5"/>
  <cols>
    <col min="1" max="1" width="0.5546875" style="293" customWidth="1"/>
    <col min="2" max="2" width="4.21875" style="293" bestFit="1" customWidth="1"/>
    <col min="3" max="3" width="35.44140625" style="293" bestFit="1" customWidth="1"/>
    <col min="4" max="4" width="22.109375" style="293" customWidth="1"/>
    <col min="5" max="5" width="18.77734375" style="293" customWidth="1"/>
    <col min="6" max="16384" width="6.88671875" style="293"/>
  </cols>
  <sheetData>
    <row r="1" spans="1:5" s="291" customFormat="1">
      <c r="A1" s="207"/>
      <c r="B1" s="420" t="s">
        <v>206</v>
      </c>
      <c r="C1" s="420"/>
      <c r="D1" s="420"/>
      <c r="E1" s="420"/>
    </row>
    <row r="2" spans="1:5" s="291" customFormat="1">
      <c r="A2" s="207"/>
      <c r="B2" s="421" t="s">
        <v>41</v>
      </c>
      <c r="C2" s="421"/>
      <c r="D2" s="421"/>
      <c r="E2" s="421"/>
    </row>
    <row r="3" spans="1:5" s="291" customFormat="1">
      <c r="A3" s="207"/>
      <c r="B3" s="292"/>
      <c r="C3" s="292"/>
      <c r="D3" s="292"/>
      <c r="E3" s="292"/>
    </row>
    <row r="4" spans="1:5" ht="78">
      <c r="A4" s="206"/>
      <c r="B4" s="211" t="s">
        <v>97</v>
      </c>
      <c r="C4" s="211" t="s">
        <v>197</v>
      </c>
      <c r="D4" s="211" t="s">
        <v>201</v>
      </c>
      <c r="E4" s="211" t="s">
        <v>202</v>
      </c>
    </row>
    <row r="5" spans="1:5" s="296" customFormat="1" ht="36" customHeight="1">
      <c r="A5" s="294"/>
      <c r="B5" s="422" t="s">
        <v>135</v>
      </c>
      <c r="C5" s="423"/>
      <c r="D5" s="295">
        <f>SUM(D6:D19)</f>
        <v>36447</v>
      </c>
      <c r="E5" s="295">
        <f>SUM(E6:E19)</f>
        <v>46478</v>
      </c>
    </row>
    <row r="6" spans="1:5" ht="42" customHeight="1">
      <c r="A6" s="206"/>
      <c r="B6" s="306">
        <v>1</v>
      </c>
      <c r="C6" s="215" t="s">
        <v>196</v>
      </c>
      <c r="D6" s="297">
        <v>1395</v>
      </c>
      <c r="E6" s="298">
        <v>2148</v>
      </c>
    </row>
    <row r="7" spans="1:5" ht="42" customHeight="1">
      <c r="A7" s="206"/>
      <c r="B7" s="307">
        <v>2</v>
      </c>
      <c r="C7" s="219" t="s">
        <v>162</v>
      </c>
      <c r="D7" s="299">
        <v>6026</v>
      </c>
      <c r="E7" s="300">
        <v>4744</v>
      </c>
    </row>
    <row r="8" spans="1:5" ht="42" customHeight="1">
      <c r="A8" s="206"/>
      <c r="B8" s="307">
        <v>3</v>
      </c>
      <c r="C8" s="219" t="s">
        <v>163</v>
      </c>
      <c r="D8" s="299">
        <v>2268</v>
      </c>
      <c r="E8" s="300">
        <v>3370</v>
      </c>
    </row>
    <row r="9" spans="1:5" ht="42" customHeight="1">
      <c r="A9" s="206"/>
      <c r="B9" s="307">
        <v>4</v>
      </c>
      <c r="C9" s="219" t="s">
        <v>164</v>
      </c>
      <c r="D9" s="300">
        <v>1301</v>
      </c>
      <c r="E9" s="300">
        <v>2893</v>
      </c>
    </row>
    <row r="10" spans="1:5" ht="42" customHeight="1">
      <c r="A10" s="206"/>
      <c r="B10" s="307">
        <v>5</v>
      </c>
      <c r="C10" s="219" t="s">
        <v>165</v>
      </c>
      <c r="D10" s="299">
        <v>2011</v>
      </c>
      <c r="E10" s="300">
        <v>2195</v>
      </c>
    </row>
    <row r="11" spans="1:5" ht="42" customHeight="1">
      <c r="A11" s="206"/>
      <c r="B11" s="307">
        <v>6</v>
      </c>
      <c r="C11" s="219" t="s">
        <v>166</v>
      </c>
      <c r="D11" s="299">
        <v>1470</v>
      </c>
      <c r="E11" s="300">
        <v>3762</v>
      </c>
    </row>
    <row r="12" spans="1:5" ht="42" customHeight="1">
      <c r="A12" s="206"/>
      <c r="B12" s="307">
        <v>7</v>
      </c>
      <c r="C12" s="219" t="s">
        <v>167</v>
      </c>
      <c r="D12" s="299">
        <v>4161</v>
      </c>
      <c r="E12" s="300">
        <v>3566</v>
      </c>
    </row>
    <row r="13" spans="1:5" ht="42" customHeight="1">
      <c r="A13" s="206"/>
      <c r="B13" s="307">
        <v>8</v>
      </c>
      <c r="C13" s="219" t="s">
        <v>168</v>
      </c>
      <c r="D13" s="299">
        <v>2379</v>
      </c>
      <c r="E13" s="300">
        <v>3332</v>
      </c>
    </row>
    <row r="14" spans="1:5" ht="42" customHeight="1">
      <c r="A14" s="206"/>
      <c r="B14" s="307">
        <v>9</v>
      </c>
      <c r="C14" s="219" t="s">
        <v>169</v>
      </c>
      <c r="D14" s="299">
        <v>2100</v>
      </c>
      <c r="E14" s="300">
        <v>2449</v>
      </c>
    </row>
    <row r="15" spans="1:5" ht="42" customHeight="1">
      <c r="A15" s="206"/>
      <c r="B15" s="307">
        <v>10</v>
      </c>
      <c r="C15" s="219" t="s">
        <v>170</v>
      </c>
      <c r="D15" s="300">
        <v>1001</v>
      </c>
      <c r="E15" s="300">
        <v>1275</v>
      </c>
    </row>
    <row r="16" spans="1:5" ht="42" customHeight="1">
      <c r="A16" s="206"/>
      <c r="B16" s="307">
        <v>11</v>
      </c>
      <c r="C16" s="219" t="s">
        <v>171</v>
      </c>
      <c r="D16" s="299">
        <v>2274</v>
      </c>
      <c r="E16" s="300">
        <v>2671</v>
      </c>
    </row>
    <row r="17" spans="1:5" ht="42" customHeight="1">
      <c r="A17" s="206"/>
      <c r="B17" s="307">
        <v>12</v>
      </c>
      <c r="C17" s="219" t="s">
        <v>172</v>
      </c>
      <c r="D17" s="299">
        <v>5158</v>
      </c>
      <c r="E17" s="300">
        <v>8455</v>
      </c>
    </row>
    <row r="18" spans="1:5" ht="42" customHeight="1">
      <c r="A18" s="206"/>
      <c r="B18" s="307">
        <v>13</v>
      </c>
      <c r="C18" s="219" t="s">
        <v>173</v>
      </c>
      <c r="D18" s="299">
        <v>2106</v>
      </c>
      <c r="E18" s="300">
        <v>1815</v>
      </c>
    </row>
    <row r="19" spans="1:5" ht="42" customHeight="1">
      <c r="A19" s="206"/>
      <c r="B19" s="308">
        <v>14</v>
      </c>
      <c r="C19" s="223" t="s">
        <v>174</v>
      </c>
      <c r="D19" s="301">
        <v>2797</v>
      </c>
      <c r="E19" s="302">
        <v>3803</v>
      </c>
    </row>
    <row r="20" spans="1:5">
      <c r="B20" s="303"/>
      <c r="C20" s="304"/>
      <c r="D20" s="304"/>
      <c r="E20" s="304"/>
    </row>
    <row r="21" spans="1:5">
      <c r="B21" s="305"/>
    </row>
    <row r="22" spans="1:5">
      <c r="B22" s="305"/>
    </row>
  </sheetData>
  <mergeCells count="3">
    <mergeCell ref="B1:E1"/>
    <mergeCell ref="B2:E2"/>
    <mergeCell ref="B5:C5"/>
  </mergeCells>
  <printOptions horizontalCentered="1"/>
  <pageMargins left="0.19685039370078741" right="0.19685039370078741" top="0.59055118110236227" bottom="0.39370078740157483" header="0.19685039370078741" footer="0.19685039370078741"/>
  <pageSetup paperSize="9" scale="98" orientation="portrait" horizontalDpi="4294967293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A16" sqref="A16"/>
    </sheetView>
  </sheetViews>
  <sheetFormatPr defaultRowHeight="18"/>
  <cols>
    <col min="1" max="1" width="4" style="9" customWidth="1"/>
    <col min="2" max="2" width="17.6640625" style="1" customWidth="1"/>
    <col min="3" max="3" width="14.21875" style="1" customWidth="1"/>
    <col min="4" max="4" width="12.44140625" style="1" customWidth="1"/>
    <col min="5" max="5" width="7.5546875" style="1" customWidth="1"/>
    <col min="6" max="6" width="12.44140625" style="1" customWidth="1"/>
    <col min="7" max="7" width="8.109375" style="1" bestFit="1" customWidth="1"/>
    <col min="8" max="8" width="12.44140625" style="1" customWidth="1"/>
    <col min="9" max="9" width="8.109375" style="1" bestFit="1" customWidth="1"/>
    <col min="10" max="16384" width="8.88671875" style="1"/>
  </cols>
  <sheetData>
    <row r="1" spans="1:9">
      <c r="H1" s="435" t="s">
        <v>110</v>
      </c>
      <c r="I1" s="435"/>
    </row>
    <row r="2" spans="1:9" ht="45.75" customHeight="1">
      <c r="A2" s="436" t="s">
        <v>106</v>
      </c>
      <c r="B2" s="436"/>
      <c r="C2" s="436"/>
      <c r="D2" s="436"/>
      <c r="E2" s="436"/>
      <c r="F2" s="436"/>
      <c r="G2" s="436"/>
      <c r="H2" s="436"/>
      <c r="I2" s="436"/>
    </row>
    <row r="3" spans="1:9" ht="7.5" customHeight="1">
      <c r="A3" s="437"/>
      <c r="B3" s="437"/>
      <c r="C3" s="437"/>
      <c r="D3" s="437"/>
      <c r="E3" s="437"/>
      <c r="F3" s="437"/>
      <c r="G3" s="437"/>
      <c r="H3" s="437"/>
      <c r="I3" s="437"/>
    </row>
    <row r="4" spans="1:9">
      <c r="B4" s="439" t="s">
        <v>107</v>
      </c>
      <c r="C4" s="439"/>
      <c r="D4" s="439"/>
      <c r="E4" s="439"/>
      <c r="F4" s="439"/>
      <c r="G4" s="439"/>
      <c r="H4" s="439"/>
      <c r="I4" s="439"/>
    </row>
    <row r="5" spans="1:9" ht="17.25" customHeight="1">
      <c r="A5" s="438" t="s">
        <v>97</v>
      </c>
      <c r="B5" s="438" t="s">
        <v>102</v>
      </c>
      <c r="C5" s="438" t="s">
        <v>109</v>
      </c>
      <c r="D5" s="428" t="s">
        <v>16</v>
      </c>
      <c r="E5" s="429"/>
      <c r="F5" s="429"/>
      <c r="G5" s="430"/>
      <c r="H5" s="431" t="s">
        <v>61</v>
      </c>
      <c r="I5" s="432"/>
    </row>
    <row r="6" spans="1:9" ht="21" customHeight="1">
      <c r="A6" s="438"/>
      <c r="B6" s="438"/>
      <c r="C6" s="438"/>
      <c r="D6" s="426" t="s">
        <v>62</v>
      </c>
      <c r="E6" s="427"/>
      <c r="F6" s="426" t="s">
        <v>63</v>
      </c>
      <c r="G6" s="427"/>
      <c r="H6" s="433"/>
      <c r="I6" s="434"/>
    </row>
    <row r="7" spans="1:9" ht="24.75" customHeight="1">
      <c r="A7" s="438"/>
      <c r="B7" s="438"/>
      <c r="C7" s="438"/>
      <c r="D7" s="76" t="s">
        <v>103</v>
      </c>
      <c r="E7" s="76" t="s">
        <v>17</v>
      </c>
      <c r="F7" s="76" t="s">
        <v>103</v>
      </c>
      <c r="G7" s="76" t="s">
        <v>17</v>
      </c>
      <c r="H7" s="76" t="s">
        <v>103</v>
      </c>
      <c r="I7" s="76" t="s">
        <v>17</v>
      </c>
    </row>
    <row r="8" spans="1:9" s="55" customFormat="1" ht="8.25" customHeight="1" thickBot="1">
      <c r="A8" s="81"/>
      <c r="B8" s="81"/>
      <c r="C8" s="81"/>
      <c r="D8" s="82"/>
      <c r="E8" s="82"/>
      <c r="F8" s="82"/>
      <c r="G8" s="82"/>
      <c r="H8" s="82"/>
      <c r="I8" s="81"/>
    </row>
    <row r="9" spans="1:9" s="55" customFormat="1" ht="21" customHeight="1" thickBot="1">
      <c r="A9" s="424" t="s">
        <v>108</v>
      </c>
      <c r="B9" s="425"/>
      <c r="C9" s="93">
        <f>SUM(C10:C23)</f>
        <v>28427</v>
      </c>
      <c r="D9" s="83">
        <f t="shared" ref="D9:H9" si="0">SUM(D10:D23)</f>
        <v>16803</v>
      </c>
      <c r="E9" s="84">
        <f>+D9/C9*100</f>
        <v>59.109297498856719</v>
      </c>
      <c r="F9" s="83">
        <f t="shared" si="0"/>
        <v>11624</v>
      </c>
      <c r="G9" s="85">
        <f>+F9/C9*100</f>
        <v>40.890702501143281</v>
      </c>
      <c r="H9" s="83">
        <f t="shared" si="0"/>
        <v>8244</v>
      </c>
      <c r="I9" s="86">
        <f>+H9/C9*100</f>
        <v>29.000598023006297</v>
      </c>
    </row>
    <row r="10" spans="1:9" s="52" customFormat="1" ht="24" customHeight="1">
      <c r="A10" s="79">
        <v>1</v>
      </c>
      <c r="B10" s="80" t="s">
        <v>25</v>
      </c>
      <c r="C10" s="95">
        <v>1269</v>
      </c>
      <c r="D10" s="88">
        <v>651</v>
      </c>
      <c r="E10" s="87">
        <f t="shared" ref="E10:E23" si="1">+D10/C10*100</f>
        <v>51.300236406619383</v>
      </c>
      <c r="F10" s="98">
        <v>618</v>
      </c>
      <c r="G10" s="87">
        <f t="shared" ref="G10:G23" si="2">+F10/C10*100</f>
        <v>48.699763593380609</v>
      </c>
      <c r="H10" s="88">
        <v>371</v>
      </c>
      <c r="I10" s="87">
        <f t="shared" ref="I10:I23" si="3">+H10/C10*100</f>
        <v>29.235618597320723</v>
      </c>
    </row>
    <row r="11" spans="1:9" s="52" customFormat="1" ht="24" customHeight="1">
      <c r="A11" s="49">
        <v>2</v>
      </c>
      <c r="B11" s="77" t="s">
        <v>26</v>
      </c>
      <c r="C11" s="96">
        <v>2658</v>
      </c>
      <c r="D11" s="89">
        <v>1615</v>
      </c>
      <c r="E11" s="90">
        <f t="shared" si="1"/>
        <v>60.759969902182085</v>
      </c>
      <c r="F11" s="99">
        <v>1043</v>
      </c>
      <c r="G11" s="90">
        <f t="shared" si="2"/>
        <v>39.240030097817908</v>
      </c>
      <c r="H11" s="89">
        <v>843</v>
      </c>
      <c r="I11" s="90">
        <f t="shared" si="3"/>
        <v>31.715575620767495</v>
      </c>
    </row>
    <row r="12" spans="1:9" s="52" customFormat="1" ht="24" customHeight="1">
      <c r="A12" s="49">
        <v>3</v>
      </c>
      <c r="B12" s="77" t="s">
        <v>27</v>
      </c>
      <c r="C12" s="96">
        <v>2305</v>
      </c>
      <c r="D12" s="89">
        <v>1260</v>
      </c>
      <c r="E12" s="90">
        <f t="shared" si="1"/>
        <v>54.663774403470711</v>
      </c>
      <c r="F12" s="99">
        <v>1045</v>
      </c>
      <c r="G12" s="90">
        <f t="shared" si="2"/>
        <v>45.336225596529282</v>
      </c>
      <c r="H12" s="89">
        <v>692</v>
      </c>
      <c r="I12" s="90">
        <f t="shared" si="3"/>
        <v>30.021691973969634</v>
      </c>
    </row>
    <row r="13" spans="1:9" s="52" customFormat="1" ht="24" customHeight="1">
      <c r="A13" s="49">
        <v>4</v>
      </c>
      <c r="B13" s="77" t="s">
        <v>28</v>
      </c>
      <c r="C13" s="96">
        <v>882</v>
      </c>
      <c r="D13" s="89">
        <v>477</v>
      </c>
      <c r="E13" s="90">
        <f t="shared" si="1"/>
        <v>54.081632653061227</v>
      </c>
      <c r="F13" s="99">
        <v>405</v>
      </c>
      <c r="G13" s="90">
        <f t="shared" si="2"/>
        <v>45.91836734693878</v>
      </c>
      <c r="H13" s="89">
        <v>305</v>
      </c>
      <c r="I13" s="90">
        <f t="shared" si="3"/>
        <v>34.580498866213148</v>
      </c>
    </row>
    <row r="14" spans="1:9" s="52" customFormat="1" ht="24" customHeight="1">
      <c r="A14" s="49">
        <v>5</v>
      </c>
      <c r="B14" s="77" t="s">
        <v>29</v>
      </c>
      <c r="C14" s="96">
        <v>1679</v>
      </c>
      <c r="D14" s="89">
        <v>917</v>
      </c>
      <c r="E14" s="90">
        <f t="shared" si="1"/>
        <v>54.615842763549729</v>
      </c>
      <c r="F14" s="99">
        <v>762</v>
      </c>
      <c r="G14" s="90">
        <f t="shared" si="2"/>
        <v>45.384157236450271</v>
      </c>
      <c r="H14" s="89">
        <v>505</v>
      </c>
      <c r="I14" s="90">
        <f t="shared" si="3"/>
        <v>30.077427039904702</v>
      </c>
    </row>
    <row r="15" spans="1:9" s="52" customFormat="1" ht="24" customHeight="1">
      <c r="A15" s="49">
        <v>6</v>
      </c>
      <c r="B15" s="77" t="s">
        <v>30</v>
      </c>
      <c r="C15" s="96">
        <v>1566</v>
      </c>
      <c r="D15" s="89">
        <v>601</v>
      </c>
      <c r="E15" s="90">
        <f t="shared" si="1"/>
        <v>38.37803320561941</v>
      </c>
      <c r="F15" s="99">
        <v>965</v>
      </c>
      <c r="G15" s="90">
        <f t="shared" si="2"/>
        <v>61.62196679438059</v>
      </c>
      <c r="H15" s="89">
        <v>468</v>
      </c>
      <c r="I15" s="90">
        <f t="shared" si="3"/>
        <v>29.885057471264371</v>
      </c>
    </row>
    <row r="16" spans="1:9" s="52" customFormat="1" ht="24" customHeight="1">
      <c r="A16" s="49">
        <v>7</v>
      </c>
      <c r="B16" s="77" t="s">
        <v>31</v>
      </c>
      <c r="C16" s="96">
        <v>2562</v>
      </c>
      <c r="D16" s="89">
        <v>1995</v>
      </c>
      <c r="E16" s="90">
        <f t="shared" si="1"/>
        <v>77.868852459016395</v>
      </c>
      <c r="F16" s="99">
        <v>567</v>
      </c>
      <c r="G16" s="90">
        <f t="shared" si="2"/>
        <v>22.131147540983605</v>
      </c>
      <c r="H16" s="89">
        <v>798</v>
      </c>
      <c r="I16" s="90">
        <f t="shared" si="3"/>
        <v>31.147540983606557</v>
      </c>
    </row>
    <row r="17" spans="1:9" s="52" customFormat="1" ht="24" customHeight="1">
      <c r="A17" s="49">
        <v>8</v>
      </c>
      <c r="B17" s="77" t="s">
        <v>32</v>
      </c>
      <c r="C17" s="96">
        <v>2204</v>
      </c>
      <c r="D17" s="89">
        <v>1397</v>
      </c>
      <c r="E17" s="90">
        <f t="shared" si="1"/>
        <v>63.384754990925586</v>
      </c>
      <c r="F17" s="99">
        <v>807</v>
      </c>
      <c r="G17" s="90">
        <f t="shared" si="2"/>
        <v>36.615245009074407</v>
      </c>
      <c r="H17" s="89">
        <v>634</v>
      </c>
      <c r="I17" s="90">
        <f t="shared" si="3"/>
        <v>28.765880217785845</v>
      </c>
    </row>
    <row r="18" spans="1:9" s="52" customFormat="1" ht="24" customHeight="1">
      <c r="A18" s="49">
        <v>9</v>
      </c>
      <c r="B18" s="77" t="s">
        <v>33</v>
      </c>
      <c r="C18" s="96">
        <v>1401</v>
      </c>
      <c r="D18" s="89">
        <v>799</v>
      </c>
      <c r="E18" s="90">
        <f t="shared" si="1"/>
        <v>57.030692362598145</v>
      </c>
      <c r="F18" s="99">
        <v>602</v>
      </c>
      <c r="G18" s="90">
        <f t="shared" si="2"/>
        <v>42.969307637401855</v>
      </c>
      <c r="H18" s="89">
        <v>445</v>
      </c>
      <c r="I18" s="90">
        <f t="shared" si="3"/>
        <v>31.763026409707351</v>
      </c>
    </row>
    <row r="19" spans="1:9" s="52" customFormat="1" ht="24" customHeight="1">
      <c r="A19" s="49">
        <v>10</v>
      </c>
      <c r="B19" s="77" t="s">
        <v>34</v>
      </c>
      <c r="C19" s="96">
        <v>650</v>
      </c>
      <c r="D19" s="89">
        <v>359</v>
      </c>
      <c r="E19" s="90">
        <f t="shared" si="1"/>
        <v>55.230769230769226</v>
      </c>
      <c r="F19" s="99">
        <v>291</v>
      </c>
      <c r="G19" s="90">
        <f t="shared" si="2"/>
        <v>44.769230769230766</v>
      </c>
      <c r="H19" s="89">
        <v>247</v>
      </c>
      <c r="I19" s="90">
        <f t="shared" si="3"/>
        <v>38</v>
      </c>
    </row>
    <row r="20" spans="1:9" s="52" customFormat="1" ht="24" customHeight="1">
      <c r="A20" s="49">
        <v>11</v>
      </c>
      <c r="B20" s="77" t="s">
        <v>35</v>
      </c>
      <c r="C20" s="96">
        <v>2067</v>
      </c>
      <c r="D20" s="89">
        <v>1031</v>
      </c>
      <c r="E20" s="90">
        <f t="shared" si="1"/>
        <v>49.879051765844217</v>
      </c>
      <c r="F20" s="99">
        <v>1036</v>
      </c>
      <c r="G20" s="90">
        <f t="shared" si="2"/>
        <v>50.120948234155783</v>
      </c>
      <c r="H20" s="89">
        <v>602</v>
      </c>
      <c r="I20" s="90">
        <f t="shared" si="3"/>
        <v>29.12433478471214</v>
      </c>
    </row>
    <row r="21" spans="1:9" s="52" customFormat="1" ht="24" customHeight="1">
      <c r="A21" s="49">
        <v>12</v>
      </c>
      <c r="B21" s="77" t="s">
        <v>36</v>
      </c>
      <c r="C21" s="96">
        <v>3624</v>
      </c>
      <c r="D21" s="89">
        <v>2490</v>
      </c>
      <c r="E21" s="90">
        <f t="shared" si="1"/>
        <v>68.708609271523187</v>
      </c>
      <c r="F21" s="99">
        <v>1134</v>
      </c>
      <c r="G21" s="90">
        <f t="shared" si="2"/>
        <v>31.29139072847682</v>
      </c>
      <c r="H21" s="89">
        <v>1067</v>
      </c>
      <c r="I21" s="90">
        <f t="shared" si="3"/>
        <v>29.442604856512141</v>
      </c>
    </row>
    <row r="22" spans="1:9" s="52" customFormat="1" ht="24" customHeight="1">
      <c r="A22" s="49">
        <v>13</v>
      </c>
      <c r="B22" s="77" t="s">
        <v>37</v>
      </c>
      <c r="C22" s="96">
        <v>2081</v>
      </c>
      <c r="D22" s="89">
        <v>1214</v>
      </c>
      <c r="E22" s="90">
        <f t="shared" si="1"/>
        <v>58.337337818356559</v>
      </c>
      <c r="F22" s="99">
        <v>867</v>
      </c>
      <c r="G22" s="90">
        <f t="shared" si="2"/>
        <v>41.662662181643441</v>
      </c>
      <c r="H22" s="89">
        <v>645</v>
      </c>
      <c r="I22" s="90">
        <f t="shared" si="3"/>
        <v>30.994714079769341</v>
      </c>
    </row>
    <row r="23" spans="1:9" s="52" customFormat="1" ht="24" customHeight="1">
      <c r="A23" s="50">
        <v>14</v>
      </c>
      <c r="B23" s="78" t="s">
        <v>38</v>
      </c>
      <c r="C23" s="97">
        <v>3479</v>
      </c>
      <c r="D23" s="91">
        <v>1997</v>
      </c>
      <c r="E23" s="92">
        <f t="shared" si="1"/>
        <v>57.401552170163839</v>
      </c>
      <c r="F23" s="100">
        <v>1482</v>
      </c>
      <c r="G23" s="92">
        <f t="shared" si="2"/>
        <v>42.598447829836161</v>
      </c>
      <c r="H23" s="91">
        <v>622</v>
      </c>
      <c r="I23" s="92">
        <f t="shared" si="3"/>
        <v>17.878700776085083</v>
      </c>
    </row>
    <row r="24" spans="1:9" s="55" customFormat="1">
      <c r="A24" s="52"/>
    </row>
  </sheetData>
  <mergeCells count="12">
    <mergeCell ref="H1:I1"/>
    <mergeCell ref="A2:I2"/>
    <mergeCell ref="A3:I3"/>
    <mergeCell ref="A5:A7"/>
    <mergeCell ref="B5:B7"/>
    <mergeCell ref="C5:C7"/>
    <mergeCell ref="B4:I4"/>
    <mergeCell ref="A9:B9"/>
    <mergeCell ref="D6:E6"/>
    <mergeCell ref="F6:G6"/>
    <mergeCell ref="D5:G5"/>
    <mergeCell ref="H5:I6"/>
  </mergeCells>
  <pageMargins left="0.7" right="0.31496062992125984" top="0.35433070866141736" bottom="0.35433070866141736" header="0.31496062992125984" footer="0.31496062992125984"/>
  <pageSetup paperSize="9" scale="110" orientation="landscape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view="pageBreakPreview" zoomScale="60" zoomScaleNormal="60" workbookViewId="0">
      <selection sqref="A1:R1"/>
    </sheetView>
  </sheetViews>
  <sheetFormatPr defaultRowHeight="18.75"/>
  <cols>
    <col min="1" max="1" width="4.33203125" customWidth="1"/>
    <col min="2" max="2" width="35.33203125" customWidth="1"/>
    <col min="18" max="18" width="11.109375" customWidth="1"/>
  </cols>
  <sheetData>
    <row r="1" spans="1:18">
      <c r="A1" s="440" t="s">
        <v>59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</row>
    <row r="2" spans="1:18">
      <c r="A2" s="441" t="s">
        <v>41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</row>
    <row r="3" spans="1:18" ht="19.5">
      <c r="A3" s="14"/>
      <c r="B3" s="15" t="s">
        <v>60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ht="68.25">
      <c r="A4" s="16" t="s">
        <v>0</v>
      </c>
      <c r="B4" s="17" t="s">
        <v>42</v>
      </c>
      <c r="C4" s="18" t="s">
        <v>1</v>
      </c>
      <c r="D4" s="18" t="s">
        <v>2</v>
      </c>
      <c r="E4" s="18" t="s">
        <v>12</v>
      </c>
      <c r="F4" s="18" t="s">
        <v>3</v>
      </c>
      <c r="G4" s="18" t="s">
        <v>4</v>
      </c>
      <c r="H4" s="18" t="s">
        <v>5</v>
      </c>
      <c r="I4" s="18" t="s">
        <v>6</v>
      </c>
      <c r="J4" s="18" t="s">
        <v>32</v>
      </c>
      <c r="K4" s="18" t="s">
        <v>33</v>
      </c>
      <c r="L4" s="18" t="s">
        <v>7</v>
      </c>
      <c r="M4" s="18" t="s">
        <v>35</v>
      </c>
      <c r="N4" s="18" t="s">
        <v>8</v>
      </c>
      <c r="O4" s="18" t="s">
        <v>9</v>
      </c>
      <c r="P4" s="18" t="s">
        <v>38</v>
      </c>
      <c r="Q4" s="20" t="s">
        <v>39</v>
      </c>
      <c r="R4" s="18" t="s">
        <v>43</v>
      </c>
    </row>
    <row r="5" spans="1:18">
      <c r="A5" s="21"/>
      <c r="B5" s="21"/>
      <c r="C5" s="22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2"/>
    </row>
    <row r="6" spans="1:18" ht="37.5">
      <c r="A6" s="32">
        <v>1</v>
      </c>
      <c r="B6" s="33" t="s">
        <v>44</v>
      </c>
      <c r="C6" s="34">
        <v>5</v>
      </c>
      <c r="D6" s="34">
        <v>406</v>
      </c>
      <c r="E6" s="34">
        <v>23</v>
      </c>
      <c r="F6" s="34">
        <v>3</v>
      </c>
      <c r="G6" s="34">
        <v>22</v>
      </c>
      <c r="H6" s="34">
        <v>16</v>
      </c>
      <c r="I6" s="34">
        <v>6</v>
      </c>
      <c r="J6" s="34">
        <v>6</v>
      </c>
      <c r="K6" s="34">
        <v>1</v>
      </c>
      <c r="L6" s="34">
        <v>3</v>
      </c>
      <c r="M6" s="34">
        <v>21</v>
      </c>
      <c r="N6" s="34">
        <v>69</v>
      </c>
      <c r="O6" s="34">
        <v>2</v>
      </c>
      <c r="P6" s="34">
        <v>71</v>
      </c>
      <c r="Q6" s="24">
        <f t="shared" ref="Q6:Q19" si="0">SUM(C6:P6)</f>
        <v>654</v>
      </c>
      <c r="R6" s="25">
        <v>0.64763995609220637</v>
      </c>
    </row>
    <row r="7" spans="1:18" ht="75">
      <c r="A7" s="32">
        <v>2</v>
      </c>
      <c r="B7" s="33" t="s">
        <v>45</v>
      </c>
      <c r="C7" s="34">
        <v>2</v>
      </c>
      <c r="D7" s="34">
        <v>7</v>
      </c>
      <c r="E7" s="34">
        <v>7</v>
      </c>
      <c r="F7" s="34">
        <v>0</v>
      </c>
      <c r="G7" s="34">
        <v>7</v>
      </c>
      <c r="H7" s="34">
        <v>6</v>
      </c>
      <c r="I7" s="34">
        <v>0</v>
      </c>
      <c r="J7" s="34">
        <v>4</v>
      </c>
      <c r="K7" s="34">
        <v>3</v>
      </c>
      <c r="L7" s="34">
        <v>0</v>
      </c>
      <c r="M7" s="34">
        <v>17</v>
      </c>
      <c r="N7" s="34">
        <v>15</v>
      </c>
      <c r="O7" s="34">
        <v>10</v>
      </c>
      <c r="P7" s="34">
        <v>19</v>
      </c>
      <c r="Q7" s="24">
        <f t="shared" si="0"/>
        <v>97</v>
      </c>
      <c r="R7" s="25">
        <v>7.3545554335894617E-2</v>
      </c>
    </row>
    <row r="8" spans="1:18" ht="37.5">
      <c r="A8" s="32">
        <v>3</v>
      </c>
      <c r="B8" s="33" t="s">
        <v>46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1</v>
      </c>
      <c r="J8" s="34">
        <v>1</v>
      </c>
      <c r="K8" s="34">
        <v>0</v>
      </c>
      <c r="L8" s="34">
        <v>0</v>
      </c>
      <c r="M8" s="34">
        <v>2</v>
      </c>
      <c r="N8" s="34">
        <v>0</v>
      </c>
      <c r="O8" s="34">
        <v>5</v>
      </c>
      <c r="P8" s="34">
        <v>16</v>
      </c>
      <c r="Q8" s="24">
        <f t="shared" si="0"/>
        <v>25</v>
      </c>
      <c r="R8" s="25">
        <v>1.4270032930845226E-2</v>
      </c>
    </row>
    <row r="9" spans="1:18" ht="37.5">
      <c r="A9" s="32">
        <v>4</v>
      </c>
      <c r="B9" s="33" t="s">
        <v>47</v>
      </c>
      <c r="C9" s="34">
        <v>0</v>
      </c>
      <c r="D9" s="34">
        <v>0</v>
      </c>
      <c r="E9" s="34">
        <v>6</v>
      </c>
      <c r="F9" s="34">
        <v>0</v>
      </c>
      <c r="G9" s="34">
        <v>3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1</v>
      </c>
      <c r="N9" s="34">
        <v>9</v>
      </c>
      <c r="O9" s="34">
        <v>0</v>
      </c>
      <c r="P9" s="34">
        <v>2</v>
      </c>
      <c r="Q9" s="24">
        <f t="shared" si="0"/>
        <v>21</v>
      </c>
      <c r="R9" s="25">
        <v>6.5861690450054883E-3</v>
      </c>
    </row>
    <row r="10" spans="1:18" ht="37.5">
      <c r="A10" s="32">
        <v>5</v>
      </c>
      <c r="B10" s="33" t="s">
        <v>48</v>
      </c>
      <c r="C10" s="34">
        <v>0</v>
      </c>
      <c r="D10" s="34">
        <v>0</v>
      </c>
      <c r="E10" s="34">
        <v>1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1</v>
      </c>
      <c r="N10" s="34">
        <v>0</v>
      </c>
      <c r="O10" s="34">
        <v>0</v>
      </c>
      <c r="P10" s="34">
        <v>0</v>
      </c>
      <c r="Q10" s="24">
        <f>SUM(C10:P10)</f>
        <v>2</v>
      </c>
      <c r="R10" s="25">
        <v>2.1953896816684962E-3</v>
      </c>
    </row>
    <row r="11" spans="1:18">
      <c r="A11" s="32">
        <v>6</v>
      </c>
      <c r="B11" s="33" t="s">
        <v>49</v>
      </c>
      <c r="C11" s="34">
        <v>3</v>
      </c>
      <c r="D11" s="34">
        <v>4</v>
      </c>
      <c r="E11" s="34">
        <v>12</v>
      </c>
      <c r="F11" s="34">
        <v>1</v>
      </c>
      <c r="G11" s="34">
        <v>5</v>
      </c>
      <c r="H11" s="34">
        <v>3</v>
      </c>
      <c r="I11" s="34">
        <v>1</v>
      </c>
      <c r="J11" s="34">
        <v>4</v>
      </c>
      <c r="K11" s="34">
        <v>2</v>
      </c>
      <c r="L11" s="34">
        <v>1</v>
      </c>
      <c r="M11" s="34">
        <v>16</v>
      </c>
      <c r="N11" s="34">
        <v>43</v>
      </c>
      <c r="O11" s="34">
        <v>9</v>
      </c>
      <c r="P11" s="34">
        <v>30</v>
      </c>
      <c r="Q11" s="24">
        <f t="shared" ref="Q11" si="1">SUM(C11:P11)</f>
        <v>134</v>
      </c>
      <c r="R11" s="25">
        <v>0.10428100987925357</v>
      </c>
    </row>
    <row r="12" spans="1:18" ht="37.5">
      <c r="A12" s="32">
        <v>7</v>
      </c>
      <c r="B12" s="33" t="s">
        <v>50</v>
      </c>
      <c r="C12" s="34">
        <v>0</v>
      </c>
      <c r="D12" s="34">
        <v>0</v>
      </c>
      <c r="E12" s="34">
        <v>2</v>
      </c>
      <c r="F12" s="34">
        <v>0</v>
      </c>
      <c r="G12" s="34">
        <v>1</v>
      </c>
      <c r="H12" s="34">
        <v>0</v>
      </c>
      <c r="I12" s="34">
        <v>0</v>
      </c>
      <c r="J12" s="34">
        <v>1</v>
      </c>
      <c r="K12" s="34">
        <v>0</v>
      </c>
      <c r="L12" s="34">
        <v>0</v>
      </c>
      <c r="M12" s="34">
        <v>7</v>
      </c>
      <c r="N12" s="34">
        <v>0</v>
      </c>
      <c r="O12" s="34">
        <v>3</v>
      </c>
      <c r="P12" s="34">
        <v>21</v>
      </c>
      <c r="Q12" s="24">
        <f>SUM(C12:P12)</f>
        <v>35</v>
      </c>
      <c r="R12" s="25">
        <v>3.512623490669594E-2</v>
      </c>
    </row>
    <row r="13" spans="1:18" ht="75">
      <c r="A13" s="32">
        <v>8</v>
      </c>
      <c r="B13" s="33" t="s">
        <v>51</v>
      </c>
      <c r="C13" s="34">
        <v>0</v>
      </c>
      <c r="D13" s="34">
        <v>0</v>
      </c>
      <c r="E13" s="34">
        <v>2</v>
      </c>
      <c r="F13" s="34">
        <v>0</v>
      </c>
      <c r="G13" s="34">
        <v>1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2</v>
      </c>
      <c r="N13" s="34">
        <v>0</v>
      </c>
      <c r="O13" s="34">
        <v>4</v>
      </c>
      <c r="P13" s="34">
        <v>17</v>
      </c>
      <c r="Q13" s="24">
        <f t="shared" ref="Q13" si="2">SUM(C13:P13)</f>
        <v>26</v>
      </c>
      <c r="R13" s="25">
        <v>1.8660812294182216E-2</v>
      </c>
    </row>
    <row r="14" spans="1:18">
      <c r="A14" s="32">
        <v>9</v>
      </c>
      <c r="B14" s="33" t="s">
        <v>52</v>
      </c>
      <c r="C14" s="34">
        <v>1</v>
      </c>
      <c r="D14" s="34">
        <v>1</v>
      </c>
      <c r="E14" s="34">
        <v>1</v>
      </c>
      <c r="F14" s="34">
        <v>0</v>
      </c>
      <c r="G14" s="34">
        <v>3</v>
      </c>
      <c r="H14" s="34">
        <v>4</v>
      </c>
      <c r="I14" s="34">
        <v>2</v>
      </c>
      <c r="J14" s="34">
        <v>1</v>
      </c>
      <c r="K14" s="34">
        <v>1</v>
      </c>
      <c r="L14" s="34">
        <v>0</v>
      </c>
      <c r="M14" s="34">
        <v>14</v>
      </c>
      <c r="N14" s="34">
        <v>3</v>
      </c>
      <c r="O14" s="34">
        <v>0</v>
      </c>
      <c r="P14" s="34">
        <v>14</v>
      </c>
      <c r="Q14" s="24">
        <f>SUM(C14:P14)</f>
        <v>45</v>
      </c>
      <c r="R14" s="25">
        <v>4.6103183315038418E-2</v>
      </c>
    </row>
    <row r="15" spans="1:18" ht="37.5">
      <c r="A15" s="32">
        <v>10</v>
      </c>
      <c r="B15" s="33" t="s">
        <v>53</v>
      </c>
      <c r="C15" s="34">
        <v>0</v>
      </c>
      <c r="D15" s="34">
        <v>0</v>
      </c>
      <c r="E15" s="34">
        <v>1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3</v>
      </c>
      <c r="Q15" s="24">
        <f t="shared" ref="Q15:Q16" si="3">SUM(C15:P15)</f>
        <v>4</v>
      </c>
      <c r="R15" s="25">
        <v>4.3907793633369925E-3</v>
      </c>
    </row>
    <row r="16" spans="1:18">
      <c r="A16" s="32">
        <v>11</v>
      </c>
      <c r="B16" s="33" t="s">
        <v>54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1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4</v>
      </c>
      <c r="O16" s="34">
        <v>0</v>
      </c>
      <c r="P16" s="34">
        <v>4</v>
      </c>
      <c r="Q16" s="24">
        <f t="shared" si="3"/>
        <v>9</v>
      </c>
      <c r="R16" s="25">
        <v>9.8792535675082324E-3</v>
      </c>
    </row>
    <row r="17" spans="1:18">
      <c r="A17" s="32">
        <v>12</v>
      </c>
      <c r="B17" s="33" t="s">
        <v>55</v>
      </c>
      <c r="C17" s="34">
        <v>0</v>
      </c>
      <c r="D17" s="34">
        <v>0</v>
      </c>
      <c r="E17" s="34">
        <v>2</v>
      </c>
      <c r="F17" s="34">
        <v>0</v>
      </c>
      <c r="G17" s="34">
        <v>0</v>
      </c>
      <c r="H17" s="34">
        <v>0</v>
      </c>
      <c r="I17" s="34">
        <v>0</v>
      </c>
      <c r="J17" s="34">
        <v>1</v>
      </c>
      <c r="K17" s="34">
        <v>1</v>
      </c>
      <c r="L17" s="34">
        <v>0</v>
      </c>
      <c r="M17" s="34">
        <v>1</v>
      </c>
      <c r="N17" s="34">
        <v>0</v>
      </c>
      <c r="O17" s="34">
        <v>1</v>
      </c>
      <c r="P17" s="34">
        <v>2</v>
      </c>
      <c r="Q17" s="24">
        <f t="shared" si="0"/>
        <v>8</v>
      </c>
      <c r="R17" s="25">
        <v>7.6838638858397366E-3</v>
      </c>
    </row>
    <row r="18" spans="1:18" ht="37.5">
      <c r="A18" s="32">
        <v>13</v>
      </c>
      <c r="B18" s="33" t="s">
        <v>56</v>
      </c>
      <c r="C18" s="34">
        <v>1</v>
      </c>
      <c r="D18" s="34">
        <v>1</v>
      </c>
      <c r="E18" s="34">
        <v>5</v>
      </c>
      <c r="F18" s="34">
        <v>0</v>
      </c>
      <c r="G18" s="34">
        <v>0</v>
      </c>
      <c r="H18" s="34">
        <v>1</v>
      </c>
      <c r="I18" s="34">
        <v>2</v>
      </c>
      <c r="J18" s="34">
        <v>0</v>
      </c>
      <c r="K18" s="34">
        <v>0</v>
      </c>
      <c r="L18" s="34">
        <v>1</v>
      </c>
      <c r="M18" s="34">
        <v>0</v>
      </c>
      <c r="N18" s="34">
        <v>1</v>
      </c>
      <c r="O18" s="34">
        <v>1</v>
      </c>
      <c r="P18" s="34">
        <v>0</v>
      </c>
      <c r="Q18" s="24">
        <f t="shared" si="0"/>
        <v>13</v>
      </c>
      <c r="R18" s="25">
        <v>1.3172338090010977E-2</v>
      </c>
    </row>
    <row r="19" spans="1:18">
      <c r="A19" s="32">
        <v>14</v>
      </c>
      <c r="B19" s="33" t="s">
        <v>57</v>
      </c>
      <c r="C19" s="34">
        <v>0</v>
      </c>
      <c r="D19" s="34">
        <v>0</v>
      </c>
      <c r="E19" s="34">
        <v>2</v>
      </c>
      <c r="F19" s="34">
        <v>1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1</v>
      </c>
      <c r="M19" s="34">
        <v>2</v>
      </c>
      <c r="N19" s="34">
        <v>0</v>
      </c>
      <c r="O19" s="34">
        <v>0</v>
      </c>
      <c r="P19" s="34">
        <v>7</v>
      </c>
      <c r="Q19" s="24">
        <f t="shared" si="0"/>
        <v>13</v>
      </c>
      <c r="R19" s="25">
        <v>1.4270032930845226E-2</v>
      </c>
    </row>
    <row r="20" spans="1:18">
      <c r="A20" s="32">
        <v>15</v>
      </c>
      <c r="B20" s="33" t="s">
        <v>58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5">
        <v>0</v>
      </c>
      <c r="I20" s="34">
        <v>0</v>
      </c>
      <c r="J20" s="34">
        <v>0</v>
      </c>
      <c r="K20" s="34">
        <v>0</v>
      </c>
      <c r="L20" s="34">
        <v>0</v>
      </c>
      <c r="M20" s="34">
        <v>1</v>
      </c>
      <c r="N20" s="34">
        <v>0</v>
      </c>
      <c r="O20" s="34">
        <v>0</v>
      </c>
      <c r="P20" s="34">
        <v>1</v>
      </c>
      <c r="Q20" s="24">
        <f>SUM(C20:P20)</f>
        <v>2</v>
      </c>
      <c r="R20" s="25">
        <v>2.1953896816684962E-3</v>
      </c>
    </row>
    <row r="21" spans="1:18">
      <c r="A21" s="26"/>
      <c r="B21" s="27"/>
      <c r="C21" s="23"/>
      <c r="D21" s="23"/>
      <c r="E21" s="23"/>
      <c r="F21" s="23"/>
      <c r="G21" s="23"/>
      <c r="H21" s="28"/>
      <c r="I21" s="23"/>
      <c r="J21" s="23"/>
      <c r="K21" s="23"/>
      <c r="L21" s="23"/>
      <c r="M21" s="23"/>
      <c r="N21" s="23"/>
      <c r="O21" s="23"/>
      <c r="P21" s="23"/>
      <c r="Q21" s="23"/>
      <c r="R21" s="29"/>
    </row>
    <row r="22" spans="1:18" ht="20.25">
      <c r="A22" s="442" t="s">
        <v>95</v>
      </c>
      <c r="B22" s="442"/>
      <c r="C22" s="30">
        <f t="shared" ref="C22:P22" si="4">SUM(C6:C20)</f>
        <v>12</v>
      </c>
      <c r="D22" s="30">
        <f t="shared" si="4"/>
        <v>419</v>
      </c>
      <c r="E22" s="30">
        <f t="shared" si="4"/>
        <v>64</v>
      </c>
      <c r="F22" s="30">
        <f t="shared" si="4"/>
        <v>5</v>
      </c>
      <c r="G22" s="30">
        <f t="shared" si="4"/>
        <v>42</v>
      </c>
      <c r="H22" s="30">
        <f t="shared" si="4"/>
        <v>31</v>
      </c>
      <c r="I22" s="30">
        <f t="shared" si="4"/>
        <v>12</v>
      </c>
      <c r="J22" s="30">
        <f t="shared" si="4"/>
        <v>18</v>
      </c>
      <c r="K22" s="30">
        <f t="shared" si="4"/>
        <v>8</v>
      </c>
      <c r="L22" s="30">
        <f t="shared" si="4"/>
        <v>6</v>
      </c>
      <c r="M22" s="30">
        <f t="shared" si="4"/>
        <v>85</v>
      </c>
      <c r="N22" s="30">
        <f t="shared" si="4"/>
        <v>144</v>
      </c>
      <c r="O22" s="30">
        <f t="shared" si="4"/>
        <v>35</v>
      </c>
      <c r="P22" s="30">
        <f t="shared" si="4"/>
        <v>207</v>
      </c>
      <c r="Q22" s="30">
        <f>SUM(C22:P22)</f>
        <v>1088</v>
      </c>
      <c r="R22" s="31">
        <v>1.0000000000000002</v>
      </c>
    </row>
  </sheetData>
  <mergeCells count="3">
    <mergeCell ref="A1:R1"/>
    <mergeCell ref="A2:R2"/>
    <mergeCell ref="A22:B22"/>
  </mergeCells>
  <pageMargins left="0.7" right="0.7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T102"/>
  <sheetViews>
    <sheetView view="pageBreakPreview" zoomScale="80" zoomScaleNormal="100" zoomScaleSheetLayoutView="80" workbookViewId="0">
      <selection activeCell="L13" sqref="L13"/>
    </sheetView>
  </sheetViews>
  <sheetFormatPr defaultColWidth="7.109375" defaultRowHeight="18"/>
  <cols>
    <col min="1" max="1" width="3.44140625" style="9" bestFit="1" customWidth="1"/>
    <col min="2" max="2" width="16.6640625" style="10" customWidth="1"/>
    <col min="3" max="3" width="8.21875" style="10" bestFit="1" customWidth="1"/>
    <col min="4" max="4" width="11.33203125" style="10" bestFit="1" customWidth="1"/>
    <col min="5" max="5" width="5.88671875" style="10" bestFit="1" customWidth="1"/>
    <col min="6" max="6" width="8.109375" style="10" bestFit="1" customWidth="1"/>
    <col min="7" max="7" width="5.88671875" style="10" bestFit="1" customWidth="1"/>
    <col min="8" max="8" width="7.109375" style="10" bestFit="1" customWidth="1"/>
    <col min="9" max="9" width="11.33203125" style="10" bestFit="1" customWidth="1"/>
    <col min="10" max="10" width="8.109375" style="10" bestFit="1" customWidth="1"/>
    <col min="11" max="11" width="7.6640625" style="10" bestFit="1" customWidth="1"/>
    <col min="12" max="12" width="12.21875" style="10" customWidth="1"/>
    <col min="13" max="13" width="8.109375" style="10" bestFit="1" customWidth="1"/>
    <col min="14" max="14" width="7.6640625" style="10" bestFit="1" customWidth="1"/>
    <col min="15" max="15" width="11.33203125" style="10" bestFit="1" customWidth="1"/>
    <col min="16" max="16" width="8.109375" style="10" bestFit="1" customWidth="1"/>
    <col min="17" max="17" width="12.109375" style="1" bestFit="1" customWidth="1"/>
    <col min="18" max="18" width="11.5546875" style="1" customWidth="1"/>
    <col min="19" max="19" width="7.109375" style="1"/>
    <col min="20" max="20" width="9.5546875" style="1" bestFit="1" customWidth="1"/>
    <col min="21" max="16384" width="7.109375" style="1"/>
  </cols>
  <sheetData>
    <row r="1" spans="1:20" ht="52.5" customHeight="1">
      <c r="A1" s="358" t="s">
        <v>188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</row>
    <row r="2" spans="1:20" s="4" customFormat="1" ht="23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54" t="s">
        <v>208</v>
      </c>
      <c r="M2" s="354"/>
      <c r="N2" s="354"/>
      <c r="O2" s="354"/>
      <c r="P2" s="354"/>
    </row>
    <row r="3" spans="1:20" s="5" customFormat="1" ht="18" customHeight="1">
      <c r="A3" s="355" t="s">
        <v>97</v>
      </c>
      <c r="B3" s="352" t="s">
        <v>15</v>
      </c>
      <c r="C3" s="352" t="s">
        <v>100</v>
      </c>
      <c r="D3" s="352"/>
      <c r="E3" s="352"/>
      <c r="F3" s="352"/>
      <c r="G3" s="352"/>
      <c r="H3" s="353" t="s">
        <v>16</v>
      </c>
      <c r="I3" s="353"/>
      <c r="J3" s="353"/>
      <c r="K3" s="353"/>
      <c r="L3" s="353"/>
      <c r="M3" s="353"/>
      <c r="N3" s="353"/>
      <c r="O3" s="353"/>
      <c r="P3" s="353"/>
    </row>
    <row r="4" spans="1:20" s="5" customFormat="1" ht="25.5" customHeight="1">
      <c r="A4" s="355"/>
      <c r="B4" s="355"/>
      <c r="C4" s="352"/>
      <c r="D4" s="352"/>
      <c r="E4" s="352"/>
      <c r="F4" s="352"/>
      <c r="G4" s="352"/>
      <c r="H4" s="356" t="s">
        <v>198</v>
      </c>
      <c r="I4" s="357"/>
      <c r="J4" s="357"/>
      <c r="K4" s="356" t="s">
        <v>101</v>
      </c>
      <c r="L4" s="357"/>
      <c r="M4" s="357"/>
      <c r="N4" s="356" t="s">
        <v>111</v>
      </c>
      <c r="O4" s="357"/>
      <c r="P4" s="357"/>
    </row>
    <row r="5" spans="1:20" s="5" customFormat="1" ht="16.5" customHeight="1">
      <c r="A5" s="355"/>
      <c r="B5" s="355"/>
      <c r="C5" s="352" t="s">
        <v>23</v>
      </c>
      <c r="D5" s="353" t="s">
        <v>16</v>
      </c>
      <c r="E5" s="353"/>
      <c r="F5" s="353"/>
      <c r="G5" s="353"/>
      <c r="H5" s="352" t="s">
        <v>23</v>
      </c>
      <c r="I5" s="353" t="s">
        <v>16</v>
      </c>
      <c r="J5" s="353"/>
      <c r="K5" s="352" t="s">
        <v>23</v>
      </c>
      <c r="L5" s="353" t="s">
        <v>16</v>
      </c>
      <c r="M5" s="353"/>
      <c r="N5" s="352" t="s">
        <v>23</v>
      </c>
      <c r="O5" s="353" t="s">
        <v>16</v>
      </c>
      <c r="P5" s="353"/>
    </row>
    <row r="6" spans="1:20" s="5" customFormat="1" ht="54.75" customHeight="1">
      <c r="A6" s="355"/>
      <c r="B6" s="355"/>
      <c r="C6" s="352"/>
      <c r="D6" s="261" t="s">
        <v>24</v>
      </c>
      <c r="E6" s="262" t="s">
        <v>17</v>
      </c>
      <c r="F6" s="261" t="s">
        <v>14</v>
      </c>
      <c r="G6" s="262" t="s">
        <v>17</v>
      </c>
      <c r="H6" s="352"/>
      <c r="I6" s="261" t="s">
        <v>24</v>
      </c>
      <c r="J6" s="261" t="s">
        <v>14</v>
      </c>
      <c r="K6" s="352"/>
      <c r="L6" s="261" t="s">
        <v>24</v>
      </c>
      <c r="M6" s="261" t="s">
        <v>14</v>
      </c>
      <c r="N6" s="352"/>
      <c r="O6" s="261" t="s">
        <v>24</v>
      </c>
      <c r="P6" s="261" t="s">
        <v>14</v>
      </c>
    </row>
    <row r="7" spans="1:20" s="6" customFormat="1" ht="8.25" customHeight="1">
      <c r="A7" s="42"/>
      <c r="B7" s="37"/>
      <c r="C7" s="37"/>
      <c r="D7" s="37"/>
      <c r="E7" s="38"/>
      <c r="F7" s="37"/>
      <c r="G7" s="38"/>
      <c r="H7" s="37"/>
      <c r="I7" s="37"/>
      <c r="J7" s="37"/>
      <c r="K7" s="37"/>
      <c r="L7" s="37"/>
      <c r="M7" s="37"/>
      <c r="N7" s="37"/>
      <c r="O7" s="37"/>
      <c r="P7" s="37"/>
    </row>
    <row r="8" spans="1:20" s="6" customFormat="1" ht="30.75" customHeight="1">
      <c r="A8" s="345" t="s">
        <v>135</v>
      </c>
      <c r="B8" s="346"/>
      <c r="C8" s="185">
        <f>SUM(C9:C22)</f>
        <v>148646</v>
      </c>
      <c r="D8" s="185">
        <f>SUM(D9:D22)</f>
        <v>56523</v>
      </c>
      <c r="E8" s="269">
        <f>+D8/C8*100</f>
        <v>38.025241177024611</v>
      </c>
      <c r="F8" s="185">
        <f t="shared" ref="F8" si="0">SUM(F9:F22)</f>
        <v>92123</v>
      </c>
      <c r="G8" s="269">
        <f t="shared" ref="G8:G22" si="1">+F8/C8*100</f>
        <v>61.974758822975396</v>
      </c>
      <c r="H8" s="185">
        <f>SUM(H9:H22)</f>
        <v>59748</v>
      </c>
      <c r="I8" s="185">
        <f t="shared" ref="I8:P8" si="2">SUM(I9:I22)</f>
        <v>23366</v>
      </c>
      <c r="J8" s="185">
        <f t="shared" si="2"/>
        <v>36382</v>
      </c>
      <c r="K8" s="185">
        <f t="shared" si="2"/>
        <v>48175</v>
      </c>
      <c r="L8" s="185">
        <f t="shared" si="2"/>
        <v>15637</v>
      </c>
      <c r="M8" s="185">
        <f t="shared" si="2"/>
        <v>32538</v>
      </c>
      <c r="N8" s="185">
        <f t="shared" si="2"/>
        <v>40723</v>
      </c>
      <c r="O8" s="185">
        <f t="shared" si="2"/>
        <v>17520</v>
      </c>
      <c r="P8" s="185">
        <f t="shared" si="2"/>
        <v>23203</v>
      </c>
      <c r="R8" s="101"/>
      <c r="S8" s="101"/>
      <c r="T8" s="101"/>
    </row>
    <row r="9" spans="1:20" s="43" customFormat="1" ht="31.5" customHeight="1">
      <c r="A9" s="106">
        <v>1</v>
      </c>
      <c r="B9" s="107" t="s">
        <v>1</v>
      </c>
      <c r="C9" s="108">
        <f t="shared" ref="C9:C22" si="3">+H9+K9+N9</f>
        <v>6252</v>
      </c>
      <c r="D9" s="109">
        <f t="shared" ref="D9:D22" si="4">+I9+L9+O9</f>
        <v>2235</v>
      </c>
      <c r="E9" s="263">
        <f t="shared" ref="E9:E22" si="5">+D9/C9*100</f>
        <v>35.748560460652591</v>
      </c>
      <c r="F9" s="109">
        <f t="shared" ref="F9:F22" si="6">+J9+M9+P9</f>
        <v>4017</v>
      </c>
      <c r="G9" s="266">
        <f t="shared" si="1"/>
        <v>64.251439539347416</v>
      </c>
      <c r="H9" s="115">
        <f>+I9+J9</f>
        <v>1447</v>
      </c>
      <c r="I9" s="313">
        <v>855</v>
      </c>
      <c r="J9" s="313">
        <v>592</v>
      </c>
      <c r="K9" s="115">
        <f t="shared" ref="K9:K22" si="7">+L9+M9</f>
        <v>3051</v>
      </c>
      <c r="L9" s="109">
        <v>728</v>
      </c>
      <c r="M9" s="116">
        <v>2323</v>
      </c>
      <c r="N9" s="115">
        <f>+O9+P9</f>
        <v>1754</v>
      </c>
      <c r="O9" s="109">
        <v>652</v>
      </c>
      <c r="P9" s="116">
        <v>1102</v>
      </c>
    </row>
    <row r="10" spans="1:20" s="43" customFormat="1" ht="31.5" customHeight="1">
      <c r="A10" s="110">
        <f>+A9+1</f>
        <v>2</v>
      </c>
      <c r="B10" s="103" t="s">
        <v>2</v>
      </c>
      <c r="C10" s="104">
        <f t="shared" si="3"/>
        <v>18895</v>
      </c>
      <c r="D10" s="105">
        <f t="shared" si="4"/>
        <v>8629</v>
      </c>
      <c r="E10" s="264">
        <f t="shared" si="5"/>
        <v>45.668166181529507</v>
      </c>
      <c r="F10" s="105">
        <f t="shared" si="6"/>
        <v>10266</v>
      </c>
      <c r="G10" s="267">
        <f t="shared" si="1"/>
        <v>54.3318338184705</v>
      </c>
      <c r="H10" s="117">
        <f t="shared" ref="H10:H22" si="8">+I10+J10</f>
        <v>9382</v>
      </c>
      <c r="I10" s="313">
        <v>4999</v>
      </c>
      <c r="J10" s="313">
        <v>4383</v>
      </c>
      <c r="K10" s="117">
        <f t="shared" si="7"/>
        <v>5947</v>
      </c>
      <c r="L10" s="105">
        <v>2206</v>
      </c>
      <c r="M10" s="118">
        <v>3741</v>
      </c>
      <c r="N10" s="117">
        <f t="shared" ref="N10:N22" si="9">+O10+P10</f>
        <v>3566</v>
      </c>
      <c r="O10" s="105">
        <v>1424</v>
      </c>
      <c r="P10" s="118">
        <v>2142</v>
      </c>
    </row>
    <row r="11" spans="1:20" s="43" customFormat="1" ht="31.5" customHeight="1">
      <c r="A11" s="110">
        <f t="shared" ref="A11:A22" si="10">+A10+1</f>
        <v>3</v>
      </c>
      <c r="B11" s="103" t="s">
        <v>12</v>
      </c>
      <c r="C11" s="104">
        <f t="shared" si="3"/>
        <v>11285</v>
      </c>
      <c r="D11" s="105">
        <f t="shared" si="4"/>
        <v>4249</v>
      </c>
      <c r="E11" s="264">
        <f t="shared" si="5"/>
        <v>37.6517501107665</v>
      </c>
      <c r="F11" s="105">
        <f t="shared" si="6"/>
        <v>7036</v>
      </c>
      <c r="G11" s="267">
        <f t="shared" si="1"/>
        <v>62.3482498892335</v>
      </c>
      <c r="H11" s="117">
        <f t="shared" si="8"/>
        <v>4041</v>
      </c>
      <c r="I11" s="313">
        <v>1077</v>
      </c>
      <c r="J11" s="313">
        <v>2964</v>
      </c>
      <c r="K11" s="117">
        <f t="shared" si="7"/>
        <v>3768</v>
      </c>
      <c r="L11" s="105">
        <v>1265</v>
      </c>
      <c r="M11" s="118">
        <v>2503</v>
      </c>
      <c r="N11" s="117">
        <f t="shared" si="9"/>
        <v>3476</v>
      </c>
      <c r="O11" s="105">
        <v>1907</v>
      </c>
      <c r="P11" s="118">
        <v>1569</v>
      </c>
    </row>
    <row r="12" spans="1:20" s="43" customFormat="1" ht="31.5" customHeight="1">
      <c r="A12" s="110">
        <f t="shared" si="10"/>
        <v>4</v>
      </c>
      <c r="B12" s="103" t="s">
        <v>3</v>
      </c>
      <c r="C12" s="104">
        <f t="shared" si="3"/>
        <v>6538</v>
      </c>
      <c r="D12" s="105">
        <f t="shared" si="4"/>
        <v>2041</v>
      </c>
      <c r="E12" s="264">
        <f t="shared" si="5"/>
        <v>31.217497705720405</v>
      </c>
      <c r="F12" s="105">
        <f t="shared" si="6"/>
        <v>4497</v>
      </c>
      <c r="G12" s="267">
        <f t="shared" si="1"/>
        <v>68.782502294279595</v>
      </c>
      <c r="H12" s="117">
        <f t="shared" si="8"/>
        <v>3267</v>
      </c>
      <c r="I12" s="313">
        <v>935</v>
      </c>
      <c r="J12" s="313">
        <v>2332</v>
      </c>
      <c r="K12" s="117">
        <f t="shared" si="7"/>
        <v>1979</v>
      </c>
      <c r="L12" s="105">
        <v>500</v>
      </c>
      <c r="M12" s="118">
        <v>1479</v>
      </c>
      <c r="N12" s="117">
        <f t="shared" si="9"/>
        <v>1292</v>
      </c>
      <c r="O12" s="105">
        <v>606</v>
      </c>
      <c r="P12" s="118">
        <v>686</v>
      </c>
    </row>
    <row r="13" spans="1:20" s="43" customFormat="1" ht="31.5" customHeight="1">
      <c r="A13" s="110">
        <f t="shared" si="10"/>
        <v>5</v>
      </c>
      <c r="B13" s="103" t="s">
        <v>4</v>
      </c>
      <c r="C13" s="104">
        <f t="shared" si="3"/>
        <v>7881</v>
      </c>
      <c r="D13" s="105">
        <f t="shared" si="4"/>
        <v>3083</v>
      </c>
      <c r="E13" s="264">
        <f t="shared" si="5"/>
        <v>39.119401091232078</v>
      </c>
      <c r="F13" s="105">
        <f t="shared" si="6"/>
        <v>4798</v>
      </c>
      <c r="G13" s="267">
        <f t="shared" si="1"/>
        <v>60.880598908767922</v>
      </c>
      <c r="H13" s="117">
        <f t="shared" si="8"/>
        <v>3386</v>
      </c>
      <c r="I13" s="313">
        <v>1120</v>
      </c>
      <c r="J13" s="313">
        <v>2266</v>
      </c>
      <c r="K13" s="117">
        <f t="shared" si="7"/>
        <v>2483</v>
      </c>
      <c r="L13" s="105">
        <v>906</v>
      </c>
      <c r="M13" s="118">
        <v>1577</v>
      </c>
      <c r="N13" s="117">
        <f t="shared" si="9"/>
        <v>2012</v>
      </c>
      <c r="O13" s="105">
        <v>1057</v>
      </c>
      <c r="P13" s="118">
        <v>955</v>
      </c>
    </row>
    <row r="14" spans="1:20" s="43" customFormat="1" ht="31.5" customHeight="1">
      <c r="A14" s="110">
        <f t="shared" si="10"/>
        <v>6</v>
      </c>
      <c r="B14" s="103" t="s">
        <v>5</v>
      </c>
      <c r="C14" s="104">
        <f t="shared" si="3"/>
        <v>10378</v>
      </c>
      <c r="D14" s="105">
        <f t="shared" si="4"/>
        <v>3045</v>
      </c>
      <c r="E14" s="264">
        <f t="shared" si="5"/>
        <v>29.340913470803624</v>
      </c>
      <c r="F14" s="105">
        <f t="shared" si="6"/>
        <v>7333</v>
      </c>
      <c r="G14" s="267">
        <f t="shared" si="1"/>
        <v>70.659086529196387</v>
      </c>
      <c r="H14" s="117">
        <f t="shared" si="8"/>
        <v>4030</v>
      </c>
      <c r="I14" s="313">
        <v>864</v>
      </c>
      <c r="J14" s="313">
        <v>3166</v>
      </c>
      <c r="K14" s="117">
        <f t="shared" si="7"/>
        <v>2789</v>
      </c>
      <c r="L14" s="105">
        <v>1132</v>
      </c>
      <c r="M14" s="118">
        <v>1657</v>
      </c>
      <c r="N14" s="117">
        <f t="shared" si="9"/>
        <v>3559</v>
      </c>
      <c r="O14" s="105">
        <v>1049</v>
      </c>
      <c r="P14" s="118">
        <v>2510</v>
      </c>
    </row>
    <row r="15" spans="1:20" s="43" customFormat="1" ht="31.5" customHeight="1">
      <c r="A15" s="110">
        <f t="shared" si="10"/>
        <v>7</v>
      </c>
      <c r="B15" s="103" t="s">
        <v>6</v>
      </c>
      <c r="C15" s="104">
        <f t="shared" si="3"/>
        <v>12578</v>
      </c>
      <c r="D15" s="105">
        <f t="shared" si="4"/>
        <v>5439</v>
      </c>
      <c r="E15" s="264">
        <f t="shared" si="5"/>
        <v>43.242168866274447</v>
      </c>
      <c r="F15" s="105">
        <f t="shared" si="6"/>
        <v>7139</v>
      </c>
      <c r="G15" s="267">
        <f t="shared" si="1"/>
        <v>56.757831133725553</v>
      </c>
      <c r="H15" s="117">
        <f t="shared" si="8"/>
        <v>5907</v>
      </c>
      <c r="I15" s="313">
        <v>2822</v>
      </c>
      <c r="J15" s="313">
        <v>3085</v>
      </c>
      <c r="K15" s="117">
        <f t="shared" si="7"/>
        <v>3177</v>
      </c>
      <c r="L15" s="105">
        <v>1232</v>
      </c>
      <c r="M15" s="118">
        <v>1945</v>
      </c>
      <c r="N15" s="117">
        <f t="shared" si="9"/>
        <v>3494</v>
      </c>
      <c r="O15" s="105">
        <v>1385</v>
      </c>
      <c r="P15" s="118">
        <v>2109</v>
      </c>
    </row>
    <row r="16" spans="1:20" s="43" customFormat="1" ht="31.5" customHeight="1">
      <c r="A16" s="110">
        <f t="shared" si="10"/>
        <v>8</v>
      </c>
      <c r="B16" s="103" t="s">
        <v>10</v>
      </c>
      <c r="C16" s="104">
        <f t="shared" si="3"/>
        <v>9012</v>
      </c>
      <c r="D16" s="105">
        <f t="shared" si="4"/>
        <v>3535</v>
      </c>
      <c r="E16" s="264">
        <f t="shared" si="5"/>
        <v>39.225477141588996</v>
      </c>
      <c r="F16" s="105">
        <f t="shared" si="6"/>
        <v>5477</v>
      </c>
      <c r="G16" s="267">
        <f t="shared" si="1"/>
        <v>60.774522858411004</v>
      </c>
      <c r="H16" s="117">
        <f t="shared" si="8"/>
        <v>3317</v>
      </c>
      <c r="I16" s="313">
        <v>1453</v>
      </c>
      <c r="J16" s="313">
        <v>1864</v>
      </c>
      <c r="K16" s="117">
        <f t="shared" si="7"/>
        <v>2945</v>
      </c>
      <c r="L16" s="105">
        <v>978</v>
      </c>
      <c r="M16" s="118">
        <v>1967</v>
      </c>
      <c r="N16" s="117">
        <f t="shared" si="9"/>
        <v>2750</v>
      </c>
      <c r="O16" s="105">
        <v>1104</v>
      </c>
      <c r="P16" s="118">
        <v>1646</v>
      </c>
    </row>
    <row r="17" spans="1:17" s="43" customFormat="1" ht="31.5" customHeight="1">
      <c r="A17" s="110">
        <f>+A16+1</f>
        <v>9</v>
      </c>
      <c r="B17" s="103" t="s">
        <v>11</v>
      </c>
      <c r="C17" s="104">
        <f t="shared" si="3"/>
        <v>9537</v>
      </c>
      <c r="D17" s="105">
        <f t="shared" si="4"/>
        <v>3518</v>
      </c>
      <c r="E17" s="264">
        <f t="shared" si="5"/>
        <v>36.887910244311627</v>
      </c>
      <c r="F17" s="105">
        <f t="shared" si="6"/>
        <v>6019</v>
      </c>
      <c r="G17" s="267">
        <f t="shared" si="1"/>
        <v>63.112089755688373</v>
      </c>
      <c r="H17" s="117">
        <f t="shared" si="8"/>
        <v>5003</v>
      </c>
      <c r="I17" s="313">
        <v>1696</v>
      </c>
      <c r="J17" s="313">
        <v>3307</v>
      </c>
      <c r="K17" s="117">
        <f t="shared" si="7"/>
        <v>2524</v>
      </c>
      <c r="L17" s="105">
        <v>962</v>
      </c>
      <c r="M17" s="118">
        <v>1562</v>
      </c>
      <c r="N17" s="117">
        <f t="shared" si="9"/>
        <v>2010</v>
      </c>
      <c r="O17" s="105">
        <v>860</v>
      </c>
      <c r="P17" s="118">
        <v>1150</v>
      </c>
    </row>
    <row r="18" spans="1:17" s="43" customFormat="1" ht="31.5" customHeight="1">
      <c r="A18" s="110">
        <f t="shared" si="10"/>
        <v>10</v>
      </c>
      <c r="B18" s="103" t="s">
        <v>7</v>
      </c>
      <c r="C18" s="104">
        <f t="shared" si="3"/>
        <v>4824</v>
      </c>
      <c r="D18" s="105">
        <f t="shared" si="4"/>
        <v>1690</v>
      </c>
      <c r="E18" s="264">
        <f t="shared" si="5"/>
        <v>35.033167495854059</v>
      </c>
      <c r="F18" s="105">
        <f t="shared" si="6"/>
        <v>3134</v>
      </c>
      <c r="G18" s="267">
        <f t="shared" si="1"/>
        <v>64.966832504145927</v>
      </c>
      <c r="H18" s="117">
        <f t="shared" si="8"/>
        <v>1573</v>
      </c>
      <c r="I18" s="313">
        <v>828</v>
      </c>
      <c r="J18" s="313">
        <v>745</v>
      </c>
      <c r="K18" s="117">
        <f t="shared" si="7"/>
        <v>1881</v>
      </c>
      <c r="L18" s="105">
        <v>452</v>
      </c>
      <c r="M18" s="118">
        <v>1429</v>
      </c>
      <c r="N18" s="117">
        <f t="shared" si="9"/>
        <v>1370</v>
      </c>
      <c r="O18" s="105">
        <v>410</v>
      </c>
      <c r="P18" s="118">
        <v>960</v>
      </c>
    </row>
    <row r="19" spans="1:17" s="43" customFormat="1" ht="31.5" customHeight="1">
      <c r="A19" s="110">
        <f t="shared" si="10"/>
        <v>11</v>
      </c>
      <c r="B19" s="103" t="s">
        <v>21</v>
      </c>
      <c r="C19" s="104">
        <f t="shared" si="3"/>
        <v>7765</v>
      </c>
      <c r="D19" s="105">
        <f t="shared" si="4"/>
        <v>3204</v>
      </c>
      <c r="E19" s="264">
        <f t="shared" si="5"/>
        <v>41.262073406310371</v>
      </c>
      <c r="F19" s="105">
        <f t="shared" si="6"/>
        <v>4561</v>
      </c>
      <c r="G19" s="267">
        <f t="shared" si="1"/>
        <v>58.737926593689636</v>
      </c>
      <c r="H19" s="117">
        <f t="shared" si="8"/>
        <v>2339</v>
      </c>
      <c r="I19" s="313">
        <v>1226</v>
      </c>
      <c r="J19" s="313">
        <v>1113</v>
      </c>
      <c r="K19" s="117">
        <f t="shared" si="7"/>
        <v>3079</v>
      </c>
      <c r="L19" s="105">
        <v>1074</v>
      </c>
      <c r="M19" s="118">
        <v>2005</v>
      </c>
      <c r="N19" s="117">
        <f t="shared" si="9"/>
        <v>2347</v>
      </c>
      <c r="O19" s="105">
        <v>904</v>
      </c>
      <c r="P19" s="118">
        <v>1443</v>
      </c>
    </row>
    <row r="20" spans="1:17" s="43" customFormat="1" ht="31.5" customHeight="1">
      <c r="A20" s="110">
        <f t="shared" si="10"/>
        <v>12</v>
      </c>
      <c r="B20" s="103" t="s">
        <v>8</v>
      </c>
      <c r="C20" s="104">
        <f t="shared" si="3"/>
        <v>26573</v>
      </c>
      <c r="D20" s="105">
        <f t="shared" si="4"/>
        <v>9853</v>
      </c>
      <c r="E20" s="264">
        <f t="shared" si="5"/>
        <v>37.078989952207124</v>
      </c>
      <c r="F20" s="105">
        <f t="shared" si="6"/>
        <v>16720</v>
      </c>
      <c r="G20" s="267">
        <f t="shared" si="1"/>
        <v>62.921010047792869</v>
      </c>
      <c r="H20" s="117">
        <f t="shared" si="8"/>
        <v>9947</v>
      </c>
      <c r="I20" s="313">
        <v>3852</v>
      </c>
      <c r="J20" s="313">
        <v>6095</v>
      </c>
      <c r="K20" s="117">
        <f t="shared" si="7"/>
        <v>8334</v>
      </c>
      <c r="L20" s="105">
        <v>2037</v>
      </c>
      <c r="M20" s="118">
        <v>6297</v>
      </c>
      <c r="N20" s="117">
        <f t="shared" si="9"/>
        <v>8292</v>
      </c>
      <c r="O20" s="105">
        <v>3964</v>
      </c>
      <c r="P20" s="118">
        <v>4328</v>
      </c>
    </row>
    <row r="21" spans="1:17" s="43" customFormat="1" ht="31.5" customHeight="1">
      <c r="A21" s="110">
        <f t="shared" si="10"/>
        <v>13</v>
      </c>
      <c r="B21" s="103" t="s">
        <v>9</v>
      </c>
      <c r="C21" s="104">
        <f t="shared" si="3"/>
        <v>7075</v>
      </c>
      <c r="D21" s="105">
        <f t="shared" si="4"/>
        <v>3096</v>
      </c>
      <c r="E21" s="264">
        <f t="shared" si="5"/>
        <v>43.759717314487631</v>
      </c>
      <c r="F21" s="105">
        <f t="shared" si="6"/>
        <v>3979</v>
      </c>
      <c r="G21" s="267">
        <f t="shared" si="1"/>
        <v>56.240282685512369</v>
      </c>
      <c r="H21" s="117">
        <f t="shared" si="8"/>
        <v>2742</v>
      </c>
      <c r="I21" s="313">
        <v>1104</v>
      </c>
      <c r="J21" s="313">
        <v>1638</v>
      </c>
      <c r="K21" s="117">
        <f t="shared" si="7"/>
        <v>2927</v>
      </c>
      <c r="L21" s="105">
        <v>1159</v>
      </c>
      <c r="M21" s="118">
        <v>1768</v>
      </c>
      <c r="N21" s="117">
        <f t="shared" si="9"/>
        <v>1406</v>
      </c>
      <c r="O21" s="105">
        <v>833</v>
      </c>
      <c r="P21" s="118">
        <v>573</v>
      </c>
    </row>
    <row r="22" spans="1:17" s="43" customFormat="1" ht="31.5" customHeight="1">
      <c r="A22" s="111">
        <f t="shared" si="10"/>
        <v>14</v>
      </c>
      <c r="B22" s="112" t="s">
        <v>22</v>
      </c>
      <c r="C22" s="113">
        <f t="shared" si="3"/>
        <v>10053</v>
      </c>
      <c r="D22" s="114">
        <f t="shared" si="4"/>
        <v>2906</v>
      </c>
      <c r="E22" s="265">
        <f t="shared" si="5"/>
        <v>28.906793991843234</v>
      </c>
      <c r="F22" s="114">
        <f t="shared" si="6"/>
        <v>7147</v>
      </c>
      <c r="G22" s="268">
        <f t="shared" si="1"/>
        <v>71.09320600815677</v>
      </c>
      <c r="H22" s="119">
        <f t="shared" si="8"/>
        <v>3367</v>
      </c>
      <c r="I22" s="314">
        <v>535</v>
      </c>
      <c r="J22" s="313">
        <v>2832</v>
      </c>
      <c r="K22" s="119">
        <f t="shared" si="7"/>
        <v>3291</v>
      </c>
      <c r="L22" s="114">
        <v>1006</v>
      </c>
      <c r="M22" s="120">
        <v>2285</v>
      </c>
      <c r="N22" s="119">
        <f t="shared" si="9"/>
        <v>3395</v>
      </c>
      <c r="O22" s="114">
        <v>1365</v>
      </c>
      <c r="P22" s="120">
        <v>2030</v>
      </c>
    </row>
    <row r="23" spans="1:17" ht="22.5" customHeight="1">
      <c r="A23" s="52"/>
      <c r="B23" s="350"/>
      <c r="C23" s="350"/>
      <c r="D23" s="350"/>
      <c r="E23" s="350"/>
      <c r="F23" s="350"/>
      <c r="G23" s="350"/>
      <c r="H23" s="350"/>
      <c r="I23" s="350"/>
      <c r="J23" s="350"/>
      <c r="K23" s="350"/>
      <c r="L23" s="350"/>
      <c r="M23" s="350"/>
      <c r="N23" s="350"/>
      <c r="O23" s="350"/>
      <c r="P23" s="350"/>
      <c r="Q23" s="53"/>
    </row>
    <row r="24" spans="1:17" ht="22.5" customHeight="1">
      <c r="A24" s="52"/>
      <c r="B24" s="351"/>
      <c r="C24" s="351"/>
      <c r="D24" s="351"/>
      <c r="E24" s="351"/>
      <c r="F24" s="351"/>
      <c r="G24" s="351"/>
      <c r="H24" s="351"/>
      <c r="I24" s="351"/>
      <c r="J24" s="351"/>
      <c r="K24" s="351"/>
      <c r="L24" s="351"/>
      <c r="M24" s="351"/>
      <c r="N24" s="351"/>
      <c r="O24" s="351"/>
      <c r="P24" s="351"/>
    </row>
    <row r="25" spans="1:17" ht="22.5" customHeight="1">
      <c r="A25" s="52"/>
      <c r="B25" s="350"/>
      <c r="C25" s="350"/>
      <c r="D25" s="350"/>
      <c r="E25" s="350"/>
      <c r="F25" s="350"/>
      <c r="G25" s="350"/>
      <c r="H25" s="350"/>
      <c r="I25" s="350"/>
      <c r="J25" s="350"/>
      <c r="K25" s="350"/>
      <c r="L25" s="350"/>
      <c r="M25" s="350"/>
      <c r="N25" s="350"/>
      <c r="O25" s="350"/>
      <c r="P25" s="350"/>
    </row>
    <row r="26" spans="1:17" ht="22.5" customHeight="1">
      <c r="A26" s="52"/>
      <c r="B26" s="351"/>
      <c r="C26" s="351"/>
      <c r="D26" s="351"/>
      <c r="E26" s="351"/>
      <c r="F26" s="351"/>
      <c r="G26" s="351"/>
      <c r="H26" s="351"/>
      <c r="I26" s="351"/>
      <c r="J26" s="351"/>
      <c r="K26" s="351"/>
      <c r="L26" s="351"/>
      <c r="M26" s="351"/>
      <c r="N26" s="351"/>
      <c r="O26" s="351"/>
      <c r="P26" s="351"/>
    </row>
    <row r="27" spans="1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87" spans="1:1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</sheetData>
  <mergeCells count="22">
    <mergeCell ref="L2:P2"/>
    <mergeCell ref="A3:A6"/>
    <mergeCell ref="B3:B6"/>
    <mergeCell ref="H4:J4"/>
    <mergeCell ref="A1:P1"/>
    <mergeCell ref="H3:P3"/>
    <mergeCell ref="C3:G4"/>
    <mergeCell ref="K4:M4"/>
    <mergeCell ref="N4:P4"/>
    <mergeCell ref="B23:P23"/>
    <mergeCell ref="B24:P24"/>
    <mergeCell ref="B25:P25"/>
    <mergeCell ref="B26:P26"/>
    <mergeCell ref="H5:H6"/>
    <mergeCell ref="I5:J5"/>
    <mergeCell ref="O5:P5"/>
    <mergeCell ref="D5:G5"/>
    <mergeCell ref="K5:K6"/>
    <mergeCell ref="L5:M5"/>
    <mergeCell ref="N5:N6"/>
    <mergeCell ref="C5:C6"/>
    <mergeCell ref="A8:B8"/>
  </mergeCells>
  <printOptions horizontalCentered="1"/>
  <pageMargins left="0.23622047244094491" right="0.11811023622047245" top="0.35433070866141736" bottom="0.55118110236220474" header="0.31496062992125984" footer="0.31496062992125984"/>
  <pageSetup paperSize="9" scale="8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M106"/>
  <sheetViews>
    <sheetView view="pageBreakPreview" topLeftCell="A2" zoomScale="70" zoomScaleNormal="80" zoomScaleSheetLayoutView="70" workbookViewId="0">
      <pane ySplit="10" topLeftCell="A12" activePane="bottomLeft" state="frozen"/>
      <selection activeCell="A2" sqref="A2"/>
      <selection pane="bottomLeft" activeCell="I12" sqref="I12:J25"/>
    </sheetView>
  </sheetViews>
  <sheetFormatPr defaultColWidth="7.109375" defaultRowHeight="18"/>
  <cols>
    <col min="1" max="1" width="3.44140625" style="9" bestFit="1" customWidth="1"/>
    <col min="2" max="2" width="17.21875" style="10" customWidth="1"/>
    <col min="3" max="3" width="6.5546875" style="10" bestFit="1" customWidth="1"/>
    <col min="4" max="4" width="9.44140625" style="10" bestFit="1" customWidth="1"/>
    <col min="5" max="5" width="6.5546875" style="10" bestFit="1" customWidth="1"/>
    <col min="6" max="6" width="9.44140625" style="10" bestFit="1" customWidth="1"/>
    <col min="7" max="7" width="7.6640625" style="10" bestFit="1" customWidth="1"/>
    <col min="8" max="8" width="9.44140625" style="10" bestFit="1" customWidth="1"/>
    <col min="9" max="9" width="7.6640625" style="10" bestFit="1" customWidth="1"/>
    <col min="10" max="10" width="9.44140625" style="10" bestFit="1" customWidth="1"/>
    <col min="11" max="11" width="12.21875" style="10" bestFit="1" customWidth="1"/>
    <col min="12" max="12" width="7.109375" style="1"/>
    <col min="13" max="13" width="10.21875" style="1" bestFit="1" customWidth="1"/>
    <col min="14" max="16384" width="7.109375" style="1"/>
  </cols>
  <sheetData>
    <row r="2" spans="1:13" ht="44.25" customHeight="1">
      <c r="A2" s="359" t="s">
        <v>189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</row>
    <row r="3" spans="1:13" ht="15.7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3" s="4" customFormat="1" ht="21" customHeight="1">
      <c r="A4" s="364" t="s">
        <v>105</v>
      </c>
      <c r="B4" s="364"/>
      <c r="C4" s="94"/>
      <c r="D4" s="94"/>
      <c r="E4" s="54"/>
      <c r="F4" s="54"/>
      <c r="G4" s="54"/>
      <c r="H4" s="54"/>
      <c r="I4" s="354" t="s">
        <v>204</v>
      </c>
      <c r="J4" s="354"/>
      <c r="K4" s="354"/>
    </row>
    <row r="5" spans="1:13" s="5" customFormat="1" ht="27.75" customHeight="1">
      <c r="A5" s="365" t="s">
        <v>97</v>
      </c>
      <c r="B5" s="360" t="s">
        <v>102</v>
      </c>
      <c r="C5" s="360" t="s">
        <v>115</v>
      </c>
      <c r="D5" s="360"/>
      <c r="E5" s="360"/>
      <c r="F5" s="360"/>
      <c r="G5" s="360" t="s">
        <v>200</v>
      </c>
      <c r="H5" s="360"/>
      <c r="I5" s="360"/>
      <c r="J5" s="360"/>
      <c r="K5" s="360"/>
    </row>
    <row r="6" spans="1:13" s="5" customFormat="1" ht="22.5" customHeight="1">
      <c r="A6" s="365"/>
      <c r="B6" s="365"/>
      <c r="C6" s="360"/>
      <c r="D6" s="360"/>
      <c r="E6" s="360"/>
      <c r="F6" s="360"/>
      <c r="G6" s="360"/>
      <c r="H6" s="360"/>
      <c r="I6" s="360"/>
      <c r="J6" s="360"/>
      <c r="K6" s="360"/>
    </row>
    <row r="7" spans="1:13" s="5" customFormat="1" ht="22.5" customHeight="1">
      <c r="A7" s="365"/>
      <c r="B7" s="365"/>
      <c r="C7" s="362" t="s">
        <v>113</v>
      </c>
      <c r="D7" s="362"/>
      <c r="E7" s="361" t="s">
        <v>114</v>
      </c>
      <c r="F7" s="361"/>
      <c r="G7" s="366" t="s">
        <v>116</v>
      </c>
      <c r="H7" s="367"/>
      <c r="I7" s="367"/>
      <c r="J7" s="367"/>
      <c r="K7" s="368"/>
    </row>
    <row r="8" spans="1:13" s="5" customFormat="1" ht="22.5" customHeight="1">
      <c r="A8" s="365"/>
      <c r="B8" s="365"/>
      <c r="C8" s="362"/>
      <c r="D8" s="362"/>
      <c r="E8" s="361"/>
      <c r="F8" s="361"/>
      <c r="G8" s="369" t="s">
        <v>117</v>
      </c>
      <c r="H8" s="370"/>
      <c r="I8" s="360" t="s">
        <v>118</v>
      </c>
      <c r="J8" s="360"/>
      <c r="K8" s="360"/>
    </row>
    <row r="9" spans="1:13" s="5" customFormat="1" ht="36" customHeight="1">
      <c r="A9" s="365"/>
      <c r="B9" s="365"/>
      <c r="C9" s="270" t="s">
        <v>103</v>
      </c>
      <c r="D9" s="270" t="s">
        <v>104</v>
      </c>
      <c r="E9" s="270" t="s">
        <v>103</v>
      </c>
      <c r="F9" s="270" t="s">
        <v>104</v>
      </c>
      <c r="G9" s="322" t="s">
        <v>103</v>
      </c>
      <c r="H9" s="322" t="s">
        <v>104</v>
      </c>
      <c r="I9" s="270" t="s">
        <v>103</v>
      </c>
      <c r="J9" s="270" t="s">
        <v>104</v>
      </c>
      <c r="K9" s="270" t="s">
        <v>17</v>
      </c>
    </row>
    <row r="10" spans="1:13" s="6" customFormat="1" ht="7.5" customHeight="1">
      <c r="A10" s="12"/>
      <c r="B10" s="12"/>
      <c r="C10" s="12"/>
      <c r="D10" s="12"/>
      <c r="E10" s="13"/>
      <c r="F10" s="12"/>
      <c r="G10" s="13"/>
      <c r="H10" s="12"/>
      <c r="I10" s="13"/>
      <c r="J10" s="13"/>
      <c r="K10" s="13"/>
    </row>
    <row r="11" spans="1:13" s="6" customFormat="1" ht="38.25" customHeight="1" thickBot="1">
      <c r="A11" s="363" t="s">
        <v>96</v>
      </c>
      <c r="B11" s="363"/>
      <c r="C11" s="271">
        <f>SUM(C12:C25)</f>
        <v>7482</v>
      </c>
      <c r="D11" s="271">
        <f>SUM(D12:D25)</f>
        <v>222490.18569273001</v>
      </c>
      <c r="E11" s="271">
        <v>4947</v>
      </c>
      <c r="F11" s="271">
        <v>179858.77200576995</v>
      </c>
      <c r="G11" s="271">
        <f>SUM(G12:G25)</f>
        <v>14675</v>
      </c>
      <c r="H11" s="271">
        <f>SUM(H12:H25)</f>
        <v>516282.25</v>
      </c>
      <c r="I11" s="271">
        <f>SUM(I12:I25)</f>
        <v>14800</v>
      </c>
      <c r="J11" s="271">
        <f>SUM(J12:J25)</f>
        <v>457170.250895</v>
      </c>
      <c r="K11" s="272">
        <f>+J11/H11%</f>
        <v>88.550449079936413</v>
      </c>
      <c r="M11" s="102"/>
    </row>
    <row r="12" spans="1:13" s="11" customFormat="1" ht="36" customHeight="1">
      <c r="A12" s="126">
        <v>1</v>
      </c>
      <c r="B12" s="127" t="s">
        <v>1</v>
      </c>
      <c r="C12" s="132">
        <v>332</v>
      </c>
      <c r="D12" s="133">
        <v>9632.402</v>
      </c>
      <c r="E12" s="133">
        <v>352</v>
      </c>
      <c r="F12" s="133">
        <v>12724.107</v>
      </c>
      <c r="G12" s="132">
        <v>425</v>
      </c>
      <c r="H12" s="315">
        <v>22254.45</v>
      </c>
      <c r="I12" s="137">
        <v>659</v>
      </c>
      <c r="J12" s="138">
        <v>21768.325000000004</v>
      </c>
      <c r="K12" s="272">
        <f t="shared" ref="K12:K25" si="0">+J12/H12%</f>
        <v>97.815605418242214</v>
      </c>
    </row>
    <row r="13" spans="1:13" s="11" customFormat="1" ht="36" customHeight="1">
      <c r="A13" s="128">
        <f>+A12+1</f>
        <v>2</v>
      </c>
      <c r="B13" s="129" t="s">
        <v>2</v>
      </c>
      <c r="C13" s="134">
        <v>805</v>
      </c>
      <c r="D13" s="124">
        <v>21584.3</v>
      </c>
      <c r="E13" s="124">
        <v>529</v>
      </c>
      <c r="F13" s="124">
        <v>16715.270999999997</v>
      </c>
      <c r="G13" s="134">
        <v>2928</v>
      </c>
      <c r="H13" s="316">
        <v>97116</v>
      </c>
      <c r="I13" s="139">
        <v>2957</v>
      </c>
      <c r="J13" s="125">
        <v>81006</v>
      </c>
      <c r="K13" s="272">
        <f t="shared" si="0"/>
        <v>83.411590263190419</v>
      </c>
    </row>
    <row r="14" spans="1:13" s="11" customFormat="1" ht="36" customHeight="1">
      <c r="A14" s="128">
        <f t="shared" ref="A14:A25" si="1">+A13+1</f>
        <v>3</v>
      </c>
      <c r="B14" s="129" t="s">
        <v>12</v>
      </c>
      <c r="C14" s="134">
        <v>567</v>
      </c>
      <c r="D14" s="124">
        <v>20391.526000000002</v>
      </c>
      <c r="E14" s="124">
        <v>534</v>
      </c>
      <c r="F14" s="124">
        <v>24827.189048</v>
      </c>
      <c r="G14" s="134">
        <v>724</v>
      </c>
      <c r="H14" s="316">
        <v>29833</v>
      </c>
      <c r="I14" s="139">
        <v>596</v>
      </c>
      <c r="J14" s="125">
        <v>20545.896000000001</v>
      </c>
      <c r="K14" s="272">
        <f t="shared" si="0"/>
        <v>68.869694633459602</v>
      </c>
    </row>
    <row r="15" spans="1:13" s="11" customFormat="1" ht="36" customHeight="1">
      <c r="A15" s="128">
        <f t="shared" si="1"/>
        <v>4</v>
      </c>
      <c r="B15" s="129" t="s">
        <v>3</v>
      </c>
      <c r="C15" s="134">
        <v>457</v>
      </c>
      <c r="D15" s="124">
        <v>14178.1355</v>
      </c>
      <c r="E15" s="124">
        <v>259</v>
      </c>
      <c r="F15" s="124">
        <v>10255.7435</v>
      </c>
      <c r="G15" s="134">
        <v>588</v>
      </c>
      <c r="H15" s="316">
        <v>20080</v>
      </c>
      <c r="I15" s="139">
        <v>579</v>
      </c>
      <c r="J15" s="125">
        <v>17974.939999999999</v>
      </c>
      <c r="K15" s="272">
        <f t="shared" si="0"/>
        <v>89.516633466135445</v>
      </c>
    </row>
    <row r="16" spans="1:13" s="11" customFormat="1" ht="36" customHeight="1">
      <c r="A16" s="128">
        <f t="shared" si="1"/>
        <v>5</v>
      </c>
      <c r="B16" s="129" t="s">
        <v>4</v>
      </c>
      <c r="C16" s="134">
        <v>730</v>
      </c>
      <c r="D16" s="124">
        <v>23494.15</v>
      </c>
      <c r="E16" s="124">
        <v>211</v>
      </c>
      <c r="F16" s="124">
        <v>8598</v>
      </c>
      <c r="G16" s="134">
        <v>452</v>
      </c>
      <c r="H16" s="316">
        <v>19860.8</v>
      </c>
      <c r="I16" s="139">
        <v>756</v>
      </c>
      <c r="J16" s="125">
        <v>26825</v>
      </c>
      <c r="K16" s="272">
        <f t="shared" si="0"/>
        <v>135.06505276726014</v>
      </c>
    </row>
    <row r="17" spans="1:11" s="11" customFormat="1" ht="36" customHeight="1">
      <c r="A17" s="128">
        <f t="shared" si="1"/>
        <v>6</v>
      </c>
      <c r="B17" s="129" t="s">
        <v>5</v>
      </c>
      <c r="C17" s="134">
        <v>574</v>
      </c>
      <c r="D17" s="124">
        <v>15352.480000000001</v>
      </c>
      <c r="E17" s="124">
        <v>378</v>
      </c>
      <c r="F17" s="124">
        <v>12039.649000000001</v>
      </c>
      <c r="G17" s="134">
        <v>763</v>
      </c>
      <c r="H17" s="317">
        <v>24936</v>
      </c>
      <c r="I17" s="139">
        <v>594</v>
      </c>
      <c r="J17" s="125">
        <v>17223.900000000001</v>
      </c>
      <c r="K17" s="272">
        <f t="shared" si="0"/>
        <v>69.072425409047156</v>
      </c>
    </row>
    <row r="18" spans="1:11" s="11" customFormat="1" ht="36" customHeight="1">
      <c r="A18" s="128">
        <f t="shared" si="1"/>
        <v>7</v>
      </c>
      <c r="B18" s="129" t="s">
        <v>6</v>
      </c>
      <c r="C18" s="134">
        <v>680</v>
      </c>
      <c r="D18" s="124">
        <v>20089.827000000001</v>
      </c>
      <c r="E18" s="124">
        <v>333</v>
      </c>
      <c r="F18" s="124">
        <v>13062.099999999999</v>
      </c>
      <c r="G18" s="134">
        <v>1401</v>
      </c>
      <c r="H18" s="317">
        <v>55050</v>
      </c>
      <c r="I18" s="139">
        <v>1802</v>
      </c>
      <c r="J18" s="125">
        <v>54721</v>
      </c>
      <c r="K18" s="272">
        <f t="shared" si="0"/>
        <v>99.402361489554949</v>
      </c>
    </row>
    <row r="19" spans="1:11" s="11" customFormat="1" ht="36" customHeight="1">
      <c r="A19" s="128">
        <f t="shared" si="1"/>
        <v>8</v>
      </c>
      <c r="B19" s="129" t="s">
        <v>10</v>
      </c>
      <c r="C19" s="134">
        <v>737</v>
      </c>
      <c r="D19" s="124">
        <v>21890.495575000001</v>
      </c>
      <c r="E19" s="124">
        <v>402</v>
      </c>
      <c r="F19" s="124">
        <v>14640.879575000003</v>
      </c>
      <c r="G19" s="134">
        <v>632</v>
      </c>
      <c r="H19" s="317">
        <v>23621</v>
      </c>
      <c r="I19" s="139">
        <v>1035</v>
      </c>
      <c r="J19" s="125">
        <v>33810.300000000003</v>
      </c>
      <c r="K19" s="272">
        <f t="shared" si="0"/>
        <v>143.13661572329707</v>
      </c>
    </row>
    <row r="20" spans="1:11" s="11" customFormat="1" ht="36" customHeight="1">
      <c r="A20" s="128">
        <f>+A19+1</f>
        <v>9</v>
      </c>
      <c r="B20" s="129" t="s">
        <v>11</v>
      </c>
      <c r="C20" s="134">
        <v>425</v>
      </c>
      <c r="D20" s="124">
        <v>12098.62</v>
      </c>
      <c r="E20" s="124">
        <v>303</v>
      </c>
      <c r="F20" s="124">
        <v>12426.2</v>
      </c>
      <c r="G20" s="134">
        <v>2116</v>
      </c>
      <c r="H20" s="317">
        <v>56316</v>
      </c>
      <c r="I20" s="139">
        <v>1173</v>
      </c>
      <c r="J20" s="125">
        <v>37625.989000000001</v>
      </c>
      <c r="K20" s="272">
        <f t="shared" si="0"/>
        <v>66.812254066339946</v>
      </c>
    </row>
    <row r="21" spans="1:11" s="11" customFormat="1" ht="36" customHeight="1">
      <c r="A21" s="128">
        <f t="shared" si="1"/>
        <v>10</v>
      </c>
      <c r="B21" s="129" t="s">
        <v>7</v>
      </c>
      <c r="C21" s="134">
        <v>340</v>
      </c>
      <c r="D21" s="124">
        <v>9239.114999999998</v>
      </c>
      <c r="E21" s="124">
        <v>222</v>
      </c>
      <c r="F21" s="124">
        <v>8589.1650000000009</v>
      </c>
      <c r="G21" s="134">
        <v>280</v>
      </c>
      <c r="H21" s="317">
        <v>20708</v>
      </c>
      <c r="I21" s="139">
        <v>535</v>
      </c>
      <c r="J21" s="124">
        <v>17192.849999999999</v>
      </c>
      <c r="K21" s="272">
        <f t="shared" si="0"/>
        <v>83.025159358701941</v>
      </c>
    </row>
    <row r="22" spans="1:11" s="11" customFormat="1" ht="36" customHeight="1">
      <c r="A22" s="128">
        <f t="shared" si="1"/>
        <v>11</v>
      </c>
      <c r="B22" s="129" t="s">
        <v>21</v>
      </c>
      <c r="C22" s="134">
        <v>450</v>
      </c>
      <c r="D22" s="124">
        <v>12181.40961773</v>
      </c>
      <c r="E22" s="124">
        <v>357</v>
      </c>
      <c r="F22" s="124">
        <v>11072.26688227</v>
      </c>
      <c r="G22" s="134">
        <v>832</v>
      </c>
      <c r="H22" s="317">
        <v>27615</v>
      </c>
      <c r="I22" s="139">
        <v>788</v>
      </c>
      <c r="J22" s="124">
        <v>24823.776270000002</v>
      </c>
      <c r="K22" s="272">
        <f t="shared" si="0"/>
        <v>89.892363824008712</v>
      </c>
    </row>
    <row r="23" spans="1:11" s="11" customFormat="1" ht="36" customHeight="1">
      <c r="A23" s="128">
        <f t="shared" si="1"/>
        <v>12</v>
      </c>
      <c r="B23" s="129" t="s">
        <v>8</v>
      </c>
      <c r="C23" s="134">
        <v>816</v>
      </c>
      <c r="D23" s="124">
        <v>23318.799000000003</v>
      </c>
      <c r="E23" s="124">
        <v>489</v>
      </c>
      <c r="F23" s="124">
        <v>16143.338000000002</v>
      </c>
      <c r="G23" s="134">
        <v>2445</v>
      </c>
      <c r="H23" s="317">
        <v>81114</v>
      </c>
      <c r="I23" s="139">
        <v>2445</v>
      </c>
      <c r="J23" s="124">
        <v>75801.954625000028</v>
      </c>
      <c r="K23" s="272">
        <f t="shared" si="0"/>
        <v>93.451136209532294</v>
      </c>
    </row>
    <row r="24" spans="1:11" s="11" customFormat="1" ht="36" customHeight="1">
      <c r="A24" s="128">
        <f t="shared" si="1"/>
        <v>13</v>
      </c>
      <c r="B24" s="129" t="s">
        <v>9</v>
      </c>
      <c r="C24" s="134">
        <v>330</v>
      </c>
      <c r="D24" s="124">
        <v>11514.023999999999</v>
      </c>
      <c r="E24" s="124">
        <v>493</v>
      </c>
      <c r="F24" s="124">
        <v>15704.44</v>
      </c>
      <c r="G24" s="134">
        <v>820</v>
      </c>
      <c r="H24" s="317">
        <v>30413</v>
      </c>
      <c r="I24" s="139">
        <v>715</v>
      </c>
      <c r="J24" s="124">
        <v>22018.42</v>
      </c>
      <c r="K24" s="272">
        <f t="shared" si="0"/>
        <v>72.39805346397921</v>
      </c>
    </row>
    <row r="25" spans="1:11" s="11" customFormat="1" ht="36" customHeight="1" thickBot="1">
      <c r="A25" s="130">
        <f t="shared" si="1"/>
        <v>14</v>
      </c>
      <c r="B25" s="131" t="s">
        <v>22</v>
      </c>
      <c r="C25" s="135">
        <v>239</v>
      </c>
      <c r="D25" s="136">
        <v>7524.902</v>
      </c>
      <c r="E25" s="136">
        <v>85</v>
      </c>
      <c r="F25" s="136">
        <v>3060.423000499999</v>
      </c>
      <c r="G25" s="135">
        <v>269</v>
      </c>
      <c r="H25" s="318">
        <v>7365</v>
      </c>
      <c r="I25" s="140">
        <v>166</v>
      </c>
      <c r="J25" s="136">
        <v>5831.9000000000005</v>
      </c>
      <c r="K25" s="272">
        <f t="shared" si="0"/>
        <v>79.183978275627965</v>
      </c>
    </row>
    <row r="26" spans="1:11" ht="37.5" customHeight="1">
      <c r="A26" s="7"/>
      <c r="B26" s="339"/>
      <c r="C26" s="339"/>
      <c r="D26" s="339"/>
      <c r="E26" s="339"/>
      <c r="F26" s="339"/>
      <c r="G26" s="339"/>
      <c r="H26" s="339"/>
      <c r="I26" s="339"/>
      <c r="J26" s="339"/>
      <c r="K26" s="40"/>
    </row>
    <row r="27" spans="1:11" ht="22.5" customHeight="1">
      <c r="A27" s="8"/>
      <c r="B27" s="340"/>
      <c r="C27" s="340"/>
      <c r="D27" s="340"/>
      <c r="E27" s="340"/>
      <c r="F27" s="340"/>
      <c r="G27" s="340"/>
      <c r="H27" s="340"/>
      <c r="I27" s="340"/>
      <c r="J27" s="340"/>
      <c r="K27" s="41"/>
    </row>
    <row r="28" spans="1:11" ht="22.5" customHeight="1">
      <c r="A28" s="8"/>
      <c r="B28" s="338"/>
      <c r="C28" s="338"/>
      <c r="D28" s="338"/>
      <c r="E28" s="338"/>
      <c r="F28" s="338"/>
      <c r="G28" s="338"/>
      <c r="H28" s="338"/>
      <c r="I28" s="338"/>
      <c r="J28" s="338"/>
      <c r="K28" s="39"/>
    </row>
    <row r="29" spans="1:11" ht="22.5" customHeight="1">
      <c r="A29" s="8"/>
      <c r="B29" s="340"/>
      <c r="C29" s="340"/>
      <c r="D29" s="340"/>
      <c r="E29" s="340"/>
      <c r="F29" s="340"/>
      <c r="G29" s="340"/>
      <c r="H29" s="340"/>
      <c r="I29" s="340"/>
      <c r="J29" s="340"/>
      <c r="K29" s="41"/>
    </row>
    <row r="30" spans="1:11" ht="22.5" customHeight="1">
      <c r="A30" s="8"/>
      <c r="B30" s="338"/>
      <c r="C30" s="338"/>
      <c r="D30" s="338"/>
      <c r="E30" s="338"/>
      <c r="F30" s="338"/>
      <c r="G30" s="338"/>
      <c r="H30" s="338"/>
      <c r="I30" s="338"/>
      <c r="J30" s="338"/>
      <c r="K30" s="39"/>
    </row>
    <row r="31" spans="1:11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91" spans="1:1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</sheetData>
  <mergeCells count="18">
    <mergeCell ref="A11:B11"/>
    <mergeCell ref="A4:B4"/>
    <mergeCell ref="B30:J30"/>
    <mergeCell ref="B26:J26"/>
    <mergeCell ref="B27:J27"/>
    <mergeCell ref="B28:J28"/>
    <mergeCell ref="B29:J29"/>
    <mergeCell ref="A5:A9"/>
    <mergeCell ref="B5:B9"/>
    <mergeCell ref="I8:K8"/>
    <mergeCell ref="I4:K4"/>
    <mergeCell ref="G7:K7"/>
    <mergeCell ref="G8:H8"/>
    <mergeCell ref="A2:K2"/>
    <mergeCell ref="C5:F6"/>
    <mergeCell ref="G5:K6"/>
    <mergeCell ref="E7:F8"/>
    <mergeCell ref="C7:D8"/>
  </mergeCells>
  <printOptions horizontalCentered="1" verticalCentered="1"/>
  <pageMargins left="0" right="0" top="0" bottom="0" header="0.31496062992125984" footer="0.31496062992125984"/>
  <pageSetup paperSize="9" scale="78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104"/>
  <sheetViews>
    <sheetView view="pageBreakPreview" zoomScale="70" zoomScaleNormal="75" zoomScaleSheetLayoutView="70" workbookViewId="0">
      <selection activeCell="H10" sqref="H10:M23"/>
    </sheetView>
  </sheetViews>
  <sheetFormatPr defaultColWidth="7.109375" defaultRowHeight="18"/>
  <cols>
    <col min="1" max="1" width="3.44140625" style="9" bestFit="1" customWidth="1"/>
    <col min="2" max="2" width="17.21875" style="10" customWidth="1"/>
    <col min="3" max="3" width="8.5546875" style="10" bestFit="1" customWidth="1"/>
    <col min="4" max="4" width="10.44140625" style="10" bestFit="1" customWidth="1"/>
    <col min="5" max="5" width="11.88671875" style="10" customWidth="1"/>
    <col min="6" max="6" width="12.33203125" style="10" bestFit="1" customWidth="1"/>
    <col min="7" max="7" width="7.77734375" style="10" bestFit="1" customWidth="1"/>
    <col min="8" max="8" width="9.6640625" style="10" bestFit="1" customWidth="1"/>
    <col min="9" max="9" width="12.33203125" style="10" bestFit="1" customWidth="1"/>
    <col min="10" max="10" width="9.6640625" style="10" bestFit="1" customWidth="1"/>
    <col min="11" max="11" width="12.33203125" style="10" bestFit="1" customWidth="1"/>
    <col min="12" max="12" width="10.6640625" style="10" bestFit="1" customWidth="1"/>
    <col min="13" max="13" width="12.33203125" style="10" bestFit="1" customWidth="1"/>
    <col min="14" max="16384" width="7.109375" style="1"/>
  </cols>
  <sheetData>
    <row r="1" spans="1:13" s="186" customFormat="1" ht="44.25" customHeight="1">
      <c r="A1" s="359" t="s">
        <v>189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</row>
    <row r="2" spans="1:13" ht="15.75" customHeight="1">
      <c r="A2" s="2"/>
      <c r="B2" s="3"/>
      <c r="C2" s="3"/>
      <c r="D2" s="3"/>
      <c r="E2" s="3"/>
      <c r="F2" s="3"/>
      <c r="G2" s="3"/>
      <c r="H2" s="145"/>
      <c r="I2" s="3"/>
      <c r="J2" s="3"/>
      <c r="K2" s="3"/>
      <c r="L2" s="3"/>
      <c r="M2" s="3"/>
    </row>
    <row r="3" spans="1:13" s="4" customFormat="1" ht="21" customHeight="1">
      <c r="A3" s="364" t="s">
        <v>105</v>
      </c>
      <c r="B3" s="364"/>
      <c r="C3" s="54"/>
      <c r="D3" s="54"/>
      <c r="E3" s="54"/>
      <c r="F3" s="354"/>
      <c r="G3" s="354"/>
      <c r="H3" s="354"/>
      <c r="I3" s="354"/>
      <c r="J3" s="354"/>
      <c r="K3" s="354" t="s">
        <v>203</v>
      </c>
      <c r="L3" s="354"/>
      <c r="M3" s="354"/>
    </row>
    <row r="4" spans="1:13" s="5" customFormat="1" ht="24" customHeight="1">
      <c r="A4" s="365" t="s">
        <v>97</v>
      </c>
      <c r="B4" s="360" t="s">
        <v>102</v>
      </c>
      <c r="C4" s="374" t="s">
        <v>199</v>
      </c>
      <c r="D4" s="374"/>
      <c r="E4" s="374"/>
      <c r="F4" s="374"/>
      <c r="G4" s="375"/>
      <c r="H4" s="378" t="s">
        <v>191</v>
      </c>
      <c r="I4" s="379"/>
      <c r="J4" s="378" t="s">
        <v>192</v>
      </c>
      <c r="K4" s="379"/>
      <c r="L4" s="378" t="s">
        <v>193</v>
      </c>
      <c r="M4" s="379"/>
    </row>
    <row r="5" spans="1:13" s="5" customFormat="1" ht="29.25" customHeight="1">
      <c r="A5" s="365"/>
      <c r="B5" s="365"/>
      <c r="C5" s="376"/>
      <c r="D5" s="376"/>
      <c r="E5" s="376"/>
      <c r="F5" s="376"/>
      <c r="G5" s="377"/>
      <c r="H5" s="380"/>
      <c r="I5" s="381"/>
      <c r="J5" s="380"/>
      <c r="K5" s="381"/>
      <c r="L5" s="380"/>
      <c r="M5" s="381"/>
    </row>
    <row r="6" spans="1:13" s="5" customFormat="1" ht="44.25" customHeight="1">
      <c r="A6" s="365"/>
      <c r="B6" s="365"/>
      <c r="C6" s="360" t="s">
        <v>119</v>
      </c>
      <c r="D6" s="360"/>
      <c r="E6" s="384" t="s">
        <v>190</v>
      </c>
      <c r="F6" s="385"/>
      <c r="G6" s="386"/>
      <c r="H6" s="382"/>
      <c r="I6" s="383"/>
      <c r="J6" s="382" t="s">
        <v>120</v>
      </c>
      <c r="K6" s="383" t="s">
        <v>121</v>
      </c>
      <c r="L6" s="382" t="s">
        <v>120</v>
      </c>
      <c r="M6" s="383" t="s">
        <v>121</v>
      </c>
    </row>
    <row r="7" spans="1:13" s="5" customFormat="1" ht="44.25" customHeight="1">
      <c r="A7" s="373"/>
      <c r="B7" s="373"/>
      <c r="C7" s="273" t="s">
        <v>103</v>
      </c>
      <c r="D7" s="273" t="s">
        <v>104</v>
      </c>
      <c r="E7" s="273" t="s">
        <v>103</v>
      </c>
      <c r="F7" s="273" t="s">
        <v>104</v>
      </c>
      <c r="G7" s="273" t="s">
        <v>17</v>
      </c>
      <c r="H7" s="273" t="s">
        <v>103</v>
      </c>
      <c r="I7" s="273" t="s">
        <v>104</v>
      </c>
      <c r="J7" s="273" t="s">
        <v>103</v>
      </c>
      <c r="K7" s="273" t="s">
        <v>104</v>
      </c>
      <c r="L7" s="273" t="s">
        <v>103</v>
      </c>
      <c r="M7" s="273" t="s">
        <v>104</v>
      </c>
    </row>
    <row r="8" spans="1:13" s="6" customFormat="1" ht="7.5" customHeight="1">
      <c r="A8" s="42"/>
      <c r="B8" s="37"/>
      <c r="C8" s="146"/>
      <c r="D8" s="146"/>
      <c r="E8" s="38"/>
      <c r="F8" s="38"/>
      <c r="G8" s="38"/>
      <c r="H8" s="38"/>
      <c r="I8" s="38"/>
      <c r="J8" s="38"/>
      <c r="K8" s="38"/>
      <c r="L8" s="38"/>
      <c r="M8" s="38"/>
    </row>
    <row r="9" spans="1:13" s="6" customFormat="1" ht="38.25" customHeight="1" thickBot="1">
      <c r="A9" s="371" t="s">
        <v>135</v>
      </c>
      <c r="B9" s="372"/>
      <c r="C9" s="187">
        <f>SUM(C10:C23)</f>
        <v>14675</v>
      </c>
      <c r="D9" s="187">
        <f>SUM(D10:D23)</f>
        <v>516282.25</v>
      </c>
      <c r="E9" s="188">
        <f>SUM(E10:E23)</f>
        <v>13570</v>
      </c>
      <c r="F9" s="188">
        <f>SUM(F10:F23)</f>
        <v>516282.25</v>
      </c>
      <c r="G9" s="274">
        <f>+F9/D9%</f>
        <v>100</v>
      </c>
      <c r="H9" s="188">
        <f>SUM(H10:H23)</f>
        <v>4180</v>
      </c>
      <c r="I9" s="188">
        <f t="shared" ref="I9:M9" si="0">SUM(I10:I23)</f>
        <v>127554.96199999998</v>
      </c>
      <c r="J9" s="188">
        <f t="shared" si="0"/>
        <v>5161</v>
      </c>
      <c r="K9" s="188">
        <f t="shared" si="0"/>
        <v>160364.23162499999</v>
      </c>
      <c r="L9" s="188">
        <f t="shared" si="0"/>
        <v>5459</v>
      </c>
      <c r="M9" s="188">
        <f t="shared" si="0"/>
        <v>169251.05726999999</v>
      </c>
    </row>
    <row r="10" spans="1:13" s="11" customFormat="1" ht="43.5" customHeight="1">
      <c r="A10" s="126">
        <v>1</v>
      </c>
      <c r="B10" s="165" t="s">
        <v>1</v>
      </c>
      <c r="C10" s="148">
        <v>425</v>
      </c>
      <c r="D10" s="319">
        <v>14254.449999999999</v>
      </c>
      <c r="E10" s="151">
        <v>617</v>
      </c>
      <c r="F10" s="333">
        <v>22254.45</v>
      </c>
      <c r="G10" s="275">
        <f>+E10/C10*100</f>
        <v>145.17647058823528</v>
      </c>
      <c r="H10" s="154">
        <v>193</v>
      </c>
      <c r="I10" s="167">
        <v>7291.4970000000003</v>
      </c>
      <c r="J10" s="167">
        <v>227</v>
      </c>
      <c r="K10" s="167">
        <v>6822.9040000000005</v>
      </c>
      <c r="L10" s="167">
        <v>239</v>
      </c>
      <c r="M10" s="155">
        <v>7653.9239999999991</v>
      </c>
    </row>
    <row r="11" spans="1:13" s="11" customFormat="1" ht="43.5" customHeight="1">
      <c r="A11" s="128">
        <f>+A10+1</f>
        <v>2</v>
      </c>
      <c r="B11" s="163" t="s">
        <v>2</v>
      </c>
      <c r="C11" s="149">
        <v>2928</v>
      </c>
      <c r="D11" s="320">
        <v>97116</v>
      </c>
      <c r="E11" s="152">
        <v>2625</v>
      </c>
      <c r="F11" s="334">
        <v>97116</v>
      </c>
      <c r="G11" s="276">
        <f t="shared" ref="G11:G23" si="1">+E11/C11*100</f>
        <v>89.651639344262293</v>
      </c>
      <c r="H11" s="156">
        <v>957</v>
      </c>
      <c r="I11" s="164">
        <v>24759</v>
      </c>
      <c r="J11" s="164">
        <v>740</v>
      </c>
      <c r="K11" s="164">
        <v>20416</v>
      </c>
      <c r="L11" s="164">
        <v>1260</v>
      </c>
      <c r="M11" s="157">
        <v>35831</v>
      </c>
    </row>
    <row r="12" spans="1:13" s="11" customFormat="1" ht="43.5" customHeight="1">
      <c r="A12" s="128">
        <f t="shared" ref="A12:A23" si="2">+A11+1</f>
        <v>3</v>
      </c>
      <c r="B12" s="163" t="s">
        <v>12</v>
      </c>
      <c r="C12" s="149">
        <v>724</v>
      </c>
      <c r="D12" s="320">
        <v>29833</v>
      </c>
      <c r="E12" s="152">
        <v>596</v>
      </c>
      <c r="F12" s="334">
        <v>29833</v>
      </c>
      <c r="G12" s="276">
        <f t="shared" si="1"/>
        <v>82.320441988950279</v>
      </c>
      <c r="H12" s="156">
        <v>210</v>
      </c>
      <c r="I12" s="164">
        <v>7564.6100000000006</v>
      </c>
      <c r="J12" s="164">
        <v>188</v>
      </c>
      <c r="K12" s="164">
        <v>6526.3680000000004</v>
      </c>
      <c r="L12" s="164">
        <v>198</v>
      </c>
      <c r="M12" s="157">
        <v>6454.9180000000006</v>
      </c>
    </row>
    <row r="13" spans="1:13" s="11" customFormat="1" ht="43.5" customHeight="1">
      <c r="A13" s="128">
        <f t="shared" si="2"/>
        <v>4</v>
      </c>
      <c r="B13" s="163" t="s">
        <v>3</v>
      </c>
      <c r="C13" s="149">
        <v>588</v>
      </c>
      <c r="D13" s="320">
        <v>20080</v>
      </c>
      <c r="E13" s="152">
        <v>521</v>
      </c>
      <c r="F13" s="334">
        <v>20080</v>
      </c>
      <c r="G13" s="276">
        <f t="shared" si="1"/>
        <v>88.605442176870753</v>
      </c>
      <c r="H13" s="156">
        <v>208</v>
      </c>
      <c r="I13" s="164">
        <v>6718.2</v>
      </c>
      <c r="J13" s="164">
        <v>239</v>
      </c>
      <c r="K13" s="164">
        <v>7043.5400000000009</v>
      </c>
      <c r="L13" s="164">
        <v>132</v>
      </c>
      <c r="M13" s="157">
        <v>4213.2</v>
      </c>
    </row>
    <row r="14" spans="1:13" s="11" customFormat="1" ht="43.5" customHeight="1">
      <c r="A14" s="128">
        <f t="shared" si="2"/>
        <v>5</v>
      </c>
      <c r="B14" s="163" t="s">
        <v>4</v>
      </c>
      <c r="C14" s="149">
        <v>452</v>
      </c>
      <c r="D14" s="320">
        <v>19860.8</v>
      </c>
      <c r="E14" s="152">
        <v>707</v>
      </c>
      <c r="F14" s="334">
        <v>19860.8</v>
      </c>
      <c r="G14" s="276">
        <f>+E14/C14*100</f>
        <v>156.4159292035398</v>
      </c>
      <c r="H14" s="156">
        <v>230</v>
      </c>
      <c r="I14" s="164">
        <v>8566</v>
      </c>
      <c r="J14" s="164">
        <v>273</v>
      </c>
      <c r="K14" s="164">
        <v>9114</v>
      </c>
      <c r="L14" s="164">
        <v>253</v>
      </c>
      <c r="M14" s="157">
        <v>9145</v>
      </c>
    </row>
    <row r="15" spans="1:13" s="11" customFormat="1" ht="43.5" customHeight="1">
      <c r="A15" s="128">
        <f t="shared" si="2"/>
        <v>6</v>
      </c>
      <c r="B15" s="163" t="s">
        <v>5</v>
      </c>
      <c r="C15" s="149">
        <v>763</v>
      </c>
      <c r="D15" s="320">
        <v>27936</v>
      </c>
      <c r="E15" s="152">
        <v>566</v>
      </c>
      <c r="F15" s="335">
        <v>24936</v>
      </c>
      <c r="G15" s="276">
        <f t="shared" si="1"/>
        <v>74.180865006553077</v>
      </c>
      <c r="H15" s="156">
        <v>273</v>
      </c>
      <c r="I15" s="164">
        <v>8175.7</v>
      </c>
      <c r="J15" s="164">
        <v>190</v>
      </c>
      <c r="K15" s="164">
        <v>5142.8999999999996</v>
      </c>
      <c r="L15" s="164">
        <v>131</v>
      </c>
      <c r="M15" s="157">
        <v>3905.3</v>
      </c>
    </row>
    <row r="16" spans="1:13" s="11" customFormat="1" ht="43.5" customHeight="1">
      <c r="A16" s="128">
        <f t="shared" si="2"/>
        <v>7</v>
      </c>
      <c r="B16" s="163" t="s">
        <v>6</v>
      </c>
      <c r="C16" s="149">
        <v>1401</v>
      </c>
      <c r="D16" s="320">
        <v>55050</v>
      </c>
      <c r="E16" s="152">
        <v>1608</v>
      </c>
      <c r="F16" s="335">
        <v>55050</v>
      </c>
      <c r="G16" s="276">
        <f t="shared" si="1"/>
        <v>114.77516059957173</v>
      </c>
      <c r="H16" s="156">
        <v>380</v>
      </c>
      <c r="I16" s="164">
        <v>11248</v>
      </c>
      <c r="J16" s="164">
        <v>836</v>
      </c>
      <c r="K16" s="164">
        <v>25370</v>
      </c>
      <c r="L16" s="164">
        <v>586</v>
      </c>
      <c r="M16" s="157">
        <v>18103</v>
      </c>
    </row>
    <row r="17" spans="1:13" s="11" customFormat="1" ht="43.5" customHeight="1">
      <c r="A17" s="128">
        <f t="shared" si="2"/>
        <v>8</v>
      </c>
      <c r="B17" s="163" t="s">
        <v>10</v>
      </c>
      <c r="C17" s="149">
        <v>632</v>
      </c>
      <c r="D17" s="320">
        <v>23621</v>
      </c>
      <c r="E17" s="152">
        <v>940</v>
      </c>
      <c r="F17" s="335">
        <v>23621</v>
      </c>
      <c r="G17" s="276">
        <f t="shared" si="1"/>
        <v>148.73417721518987</v>
      </c>
      <c r="H17" s="156">
        <v>214</v>
      </c>
      <c r="I17" s="164">
        <v>6630.7</v>
      </c>
      <c r="J17" s="164">
        <v>447</v>
      </c>
      <c r="K17" s="164">
        <v>14962.4</v>
      </c>
      <c r="L17" s="164">
        <v>374</v>
      </c>
      <c r="M17" s="157">
        <v>12217.2</v>
      </c>
    </row>
    <row r="18" spans="1:13" s="11" customFormat="1" ht="43.5" customHeight="1">
      <c r="A18" s="128">
        <f>+A17+1</f>
        <v>9</v>
      </c>
      <c r="B18" s="163" t="s">
        <v>11</v>
      </c>
      <c r="C18" s="149">
        <v>2116</v>
      </c>
      <c r="D18" s="320">
        <v>68316</v>
      </c>
      <c r="E18" s="152">
        <v>1081</v>
      </c>
      <c r="F18" s="335">
        <v>56316</v>
      </c>
      <c r="G18" s="276">
        <f t="shared" si="1"/>
        <v>51.086956521739133</v>
      </c>
      <c r="H18" s="156">
        <v>273</v>
      </c>
      <c r="I18" s="164">
        <v>9022.5</v>
      </c>
      <c r="J18" s="164">
        <v>426</v>
      </c>
      <c r="K18" s="164">
        <v>13175.3</v>
      </c>
      <c r="L18" s="164">
        <v>474</v>
      </c>
      <c r="M18" s="157">
        <v>15428.189</v>
      </c>
    </row>
    <row r="19" spans="1:13" s="11" customFormat="1" ht="43.5" customHeight="1">
      <c r="A19" s="128">
        <f t="shared" si="2"/>
        <v>10</v>
      </c>
      <c r="B19" s="163" t="s">
        <v>7</v>
      </c>
      <c r="C19" s="149">
        <v>280</v>
      </c>
      <c r="D19" s="320">
        <v>8708</v>
      </c>
      <c r="E19" s="152">
        <v>478</v>
      </c>
      <c r="F19" s="335">
        <v>20708</v>
      </c>
      <c r="G19" s="277">
        <f t="shared" si="1"/>
        <v>170.71428571428569</v>
      </c>
      <c r="H19" s="156">
        <v>159</v>
      </c>
      <c r="I19" s="164">
        <v>5100</v>
      </c>
      <c r="J19" s="164">
        <v>175</v>
      </c>
      <c r="K19" s="164">
        <v>5970</v>
      </c>
      <c r="L19" s="164">
        <v>201</v>
      </c>
      <c r="M19" s="157">
        <v>6122.85</v>
      </c>
    </row>
    <row r="20" spans="1:13" s="11" customFormat="1" ht="43.5" customHeight="1">
      <c r="A20" s="128">
        <f t="shared" si="2"/>
        <v>11</v>
      </c>
      <c r="B20" s="163" t="s">
        <v>21</v>
      </c>
      <c r="C20" s="149">
        <v>832</v>
      </c>
      <c r="D20" s="320">
        <v>27615</v>
      </c>
      <c r="E20" s="152">
        <v>698</v>
      </c>
      <c r="F20" s="335">
        <v>27615</v>
      </c>
      <c r="G20" s="277">
        <f t="shared" si="1"/>
        <v>83.894230769230774</v>
      </c>
      <c r="H20" s="156">
        <v>324</v>
      </c>
      <c r="I20" s="164">
        <v>10159.355000000001</v>
      </c>
      <c r="J20" s="164">
        <v>177</v>
      </c>
      <c r="K20" s="164">
        <v>5600.4529999999995</v>
      </c>
      <c r="L20" s="164">
        <v>287</v>
      </c>
      <c r="M20" s="157">
        <v>9063.9682699999994</v>
      </c>
    </row>
    <row r="21" spans="1:13" s="11" customFormat="1" ht="43.5" customHeight="1">
      <c r="A21" s="128">
        <f t="shared" si="2"/>
        <v>12</v>
      </c>
      <c r="B21" s="163" t="s">
        <v>8</v>
      </c>
      <c r="C21" s="149">
        <v>2445</v>
      </c>
      <c r="D21" s="320">
        <v>81114</v>
      </c>
      <c r="E21" s="152">
        <v>2346</v>
      </c>
      <c r="F21" s="335">
        <v>81114</v>
      </c>
      <c r="G21" s="277">
        <f t="shared" si="1"/>
        <v>95.950920245398777</v>
      </c>
      <c r="H21" s="156">
        <v>521</v>
      </c>
      <c r="I21" s="164">
        <v>14344.8</v>
      </c>
      <c r="J21" s="164">
        <v>869</v>
      </c>
      <c r="K21" s="164">
        <v>28475.246625000003</v>
      </c>
      <c r="L21" s="164">
        <v>1055</v>
      </c>
      <c r="M21" s="157">
        <v>32981.908000000003</v>
      </c>
    </row>
    <row r="22" spans="1:13" s="11" customFormat="1" ht="43.5" customHeight="1">
      <c r="A22" s="128">
        <f t="shared" si="2"/>
        <v>13</v>
      </c>
      <c r="B22" s="163" t="s">
        <v>9</v>
      </c>
      <c r="C22" s="149">
        <v>820</v>
      </c>
      <c r="D22" s="320">
        <v>33413</v>
      </c>
      <c r="E22" s="152">
        <v>648</v>
      </c>
      <c r="F22" s="335">
        <v>30413</v>
      </c>
      <c r="G22" s="277">
        <f t="shared" si="1"/>
        <v>79.024390243902445</v>
      </c>
      <c r="H22" s="156">
        <v>189</v>
      </c>
      <c r="I22" s="164">
        <v>6153.9000000000005</v>
      </c>
      <c r="J22" s="164">
        <v>313</v>
      </c>
      <c r="K22" s="164">
        <v>9624.82</v>
      </c>
      <c r="L22" s="164">
        <v>213</v>
      </c>
      <c r="M22" s="157">
        <v>6239.7000000000007</v>
      </c>
    </row>
    <row r="23" spans="1:13" s="11" customFormat="1" ht="43.5" customHeight="1" thickBot="1">
      <c r="A23" s="130">
        <f t="shared" si="2"/>
        <v>14</v>
      </c>
      <c r="B23" s="166" t="s">
        <v>22</v>
      </c>
      <c r="C23" s="150">
        <v>269</v>
      </c>
      <c r="D23" s="321">
        <v>9365</v>
      </c>
      <c r="E23" s="153">
        <v>139</v>
      </c>
      <c r="F23" s="336">
        <v>7365</v>
      </c>
      <c r="G23" s="278">
        <f t="shared" si="1"/>
        <v>51.6728624535316</v>
      </c>
      <c r="H23" s="158">
        <v>49</v>
      </c>
      <c r="I23" s="168">
        <v>1820.7</v>
      </c>
      <c r="J23" s="168">
        <v>61</v>
      </c>
      <c r="K23" s="168">
        <v>2120.3000000000002</v>
      </c>
      <c r="L23" s="168">
        <v>56</v>
      </c>
      <c r="M23" s="159">
        <v>1890.8999999999999</v>
      </c>
    </row>
    <row r="24" spans="1:13" ht="37.5" customHeight="1">
      <c r="A24" s="7"/>
      <c r="B24" s="339"/>
      <c r="C24" s="339"/>
      <c r="D24" s="339"/>
      <c r="E24" s="339"/>
      <c r="F24" s="339"/>
      <c r="G24" s="161"/>
      <c r="H24" s="161"/>
      <c r="I24" s="161"/>
      <c r="J24" s="161"/>
      <c r="K24" s="161"/>
      <c r="L24" s="161"/>
      <c r="M24" s="161"/>
    </row>
    <row r="25" spans="1:13" ht="22.5" customHeight="1">
      <c r="A25" s="8"/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</row>
    <row r="26" spans="1:13" ht="22.5" customHeight="1">
      <c r="A26" s="8"/>
      <c r="B26" s="162"/>
      <c r="C26" s="162"/>
      <c r="D26" s="162"/>
      <c r="E26" s="147"/>
      <c r="F26" s="147"/>
      <c r="G26" s="160"/>
      <c r="H26" s="160"/>
      <c r="I26" s="160"/>
      <c r="J26" s="160"/>
      <c r="K26" s="160"/>
      <c r="L26" s="160"/>
      <c r="M26" s="160"/>
    </row>
    <row r="27" spans="1:13" ht="22.5" customHeight="1">
      <c r="A27" s="8"/>
      <c r="B27" s="340"/>
      <c r="C27" s="340"/>
      <c r="D27" s="340"/>
      <c r="E27" s="340"/>
      <c r="F27" s="340"/>
      <c r="G27" s="162"/>
      <c r="H27" s="162"/>
      <c r="I27" s="162"/>
      <c r="J27" s="162"/>
      <c r="K27" s="162"/>
      <c r="L27" s="162"/>
      <c r="M27" s="162"/>
    </row>
    <row r="28" spans="1:13" ht="22.5" customHeight="1">
      <c r="A28" s="8"/>
      <c r="B28" s="338"/>
      <c r="C28" s="338"/>
      <c r="D28" s="338"/>
      <c r="E28" s="338"/>
      <c r="F28" s="338"/>
      <c r="G28" s="160"/>
      <c r="H28" s="160"/>
      <c r="I28" s="160"/>
      <c r="J28" s="160"/>
      <c r="K28" s="160"/>
      <c r="L28" s="160"/>
      <c r="M28" s="160"/>
    </row>
    <row r="29" spans="1:13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</sheetData>
  <mergeCells count="16">
    <mergeCell ref="A9:B9"/>
    <mergeCell ref="B24:F24"/>
    <mergeCell ref="B27:F27"/>
    <mergeCell ref="B28:F28"/>
    <mergeCell ref="A1:M1"/>
    <mergeCell ref="A3:B3"/>
    <mergeCell ref="A4:A7"/>
    <mergeCell ref="B4:B7"/>
    <mergeCell ref="C4:G5"/>
    <mergeCell ref="H4:I6"/>
    <mergeCell ref="J4:K6"/>
    <mergeCell ref="F3:J3"/>
    <mergeCell ref="K3:M3"/>
    <mergeCell ref="L4:M6"/>
    <mergeCell ref="C6:D6"/>
    <mergeCell ref="E6:G6"/>
  </mergeCells>
  <printOptions horizontalCentered="1"/>
  <pageMargins left="0.23622047244094491" right="0.11811023622047245" top="0.59055118110236227" bottom="0.55118110236220474" header="0.31496062992125984" footer="0.31496062992125984"/>
  <pageSetup paperSize="9" scale="62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I27"/>
  <sheetViews>
    <sheetView tabSelected="1" view="pageBreakPreview" zoomScale="50" zoomScaleNormal="70" zoomScaleSheetLayoutView="50" workbookViewId="0">
      <selection activeCell="Z9" sqref="Z9"/>
    </sheetView>
  </sheetViews>
  <sheetFormatPr defaultRowHeight="18"/>
  <cols>
    <col min="1" max="1" width="4.21875" style="1" customWidth="1"/>
    <col min="2" max="2" width="18.88671875" style="1" customWidth="1"/>
    <col min="3" max="3" width="6.5546875" style="1" bestFit="1" customWidth="1"/>
    <col min="4" max="4" width="8.21875" style="1" bestFit="1" customWidth="1"/>
    <col min="5" max="5" width="7.88671875" style="1" bestFit="1" customWidth="1"/>
    <col min="6" max="13" width="6.109375" style="1" bestFit="1" customWidth="1"/>
    <col min="14" max="16" width="7.88671875" style="1" bestFit="1" customWidth="1"/>
    <col min="17" max="17" width="10.21875" style="1" customWidth="1"/>
    <col min="18" max="21" width="6.109375" style="1" bestFit="1" customWidth="1"/>
    <col min="22" max="22" width="6.5546875" style="1" bestFit="1" customWidth="1"/>
    <col min="23" max="24" width="6.109375" style="1" bestFit="1" customWidth="1"/>
    <col min="25" max="25" width="7.88671875" style="1" bestFit="1" customWidth="1"/>
    <col min="26" max="26" width="6.5546875" style="1" bestFit="1" customWidth="1"/>
    <col min="27" max="27" width="6.109375" style="1" bestFit="1" customWidth="1"/>
    <col min="28" max="28" width="6.5546875" style="1" bestFit="1" customWidth="1"/>
    <col min="29" max="29" width="6.109375" style="1" bestFit="1" customWidth="1"/>
    <col min="30" max="31" width="6.5546875" style="1" bestFit="1" customWidth="1"/>
    <col min="32" max="32" width="6.109375" style="1" bestFit="1" customWidth="1"/>
    <col min="33" max="33" width="1" style="1" customWidth="1"/>
    <col min="34" max="34" width="10.21875" style="1" bestFit="1" customWidth="1"/>
    <col min="35" max="35" width="7.44140625" style="1" bestFit="1" customWidth="1"/>
    <col min="36" max="16384" width="8.88671875" style="1"/>
  </cols>
  <sheetData>
    <row r="1" spans="1:35" ht="66.75" customHeight="1">
      <c r="A1" s="387" t="s">
        <v>194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</row>
    <row r="2" spans="1:35" ht="25.5" customHeight="1">
      <c r="B2" s="389" t="s">
        <v>209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89"/>
      <c r="AD2" s="389"/>
      <c r="AE2" s="389"/>
      <c r="AF2" s="389"/>
      <c r="AG2" s="389"/>
      <c r="AH2" s="389"/>
      <c r="AI2" s="389"/>
    </row>
    <row r="3" spans="1:35" s="56" customFormat="1" ht="285" customHeight="1" thickBot="1">
      <c r="A3" s="279" t="s">
        <v>97</v>
      </c>
      <c r="B3" s="280" t="s">
        <v>40</v>
      </c>
      <c r="C3" s="281" t="s">
        <v>64</v>
      </c>
      <c r="D3" s="281" t="s">
        <v>65</v>
      </c>
      <c r="E3" s="281" t="s">
        <v>66</v>
      </c>
      <c r="F3" s="281" t="s">
        <v>67</v>
      </c>
      <c r="G3" s="281" t="s">
        <v>68</v>
      </c>
      <c r="H3" s="281" t="s">
        <v>69</v>
      </c>
      <c r="I3" s="281" t="s">
        <v>70</v>
      </c>
      <c r="J3" s="281" t="s">
        <v>71</v>
      </c>
      <c r="K3" s="281" t="s">
        <v>72</v>
      </c>
      <c r="L3" s="281" t="s">
        <v>73</v>
      </c>
      <c r="M3" s="281" t="s">
        <v>74</v>
      </c>
      <c r="N3" s="281" t="s">
        <v>75</v>
      </c>
      <c r="O3" s="281" t="s">
        <v>76</v>
      </c>
      <c r="P3" s="281" t="s">
        <v>77</v>
      </c>
      <c r="Q3" s="281" t="s">
        <v>78</v>
      </c>
      <c r="R3" s="281" t="s">
        <v>79</v>
      </c>
      <c r="S3" s="281" t="s">
        <v>80</v>
      </c>
      <c r="T3" s="281" t="s">
        <v>81</v>
      </c>
      <c r="U3" s="281" t="s">
        <v>82</v>
      </c>
      <c r="V3" s="281" t="s">
        <v>83</v>
      </c>
      <c r="W3" s="281" t="s">
        <v>84</v>
      </c>
      <c r="X3" s="281" t="s">
        <v>85</v>
      </c>
      <c r="Y3" s="281" t="s">
        <v>86</v>
      </c>
      <c r="Z3" s="281" t="s">
        <v>87</v>
      </c>
      <c r="AA3" s="281" t="s">
        <v>88</v>
      </c>
      <c r="AB3" s="281" t="s">
        <v>89</v>
      </c>
      <c r="AC3" s="281" t="s">
        <v>90</v>
      </c>
      <c r="AD3" s="281" t="s">
        <v>91</v>
      </c>
      <c r="AE3" s="281" t="s">
        <v>92</v>
      </c>
      <c r="AF3" s="281" t="s">
        <v>93</v>
      </c>
      <c r="AG3" s="71"/>
      <c r="AH3" s="392" t="s">
        <v>96</v>
      </c>
      <c r="AI3" s="392"/>
    </row>
    <row r="4" spans="1:35" s="58" customFormat="1" ht="50.25" customHeight="1">
      <c r="A4" s="390" t="s">
        <v>96</v>
      </c>
      <c r="B4" s="141" t="s">
        <v>103</v>
      </c>
      <c r="C4" s="189">
        <f>SUM(C7:C20)</f>
        <v>86</v>
      </c>
      <c r="D4" s="189">
        <f t="shared" ref="D4:AF4" si="0">SUM(D7:D20)</f>
        <v>2554</v>
      </c>
      <c r="E4" s="189">
        <f t="shared" si="0"/>
        <v>4853</v>
      </c>
      <c r="F4" s="189">
        <f t="shared" si="0"/>
        <v>239</v>
      </c>
      <c r="G4" s="189">
        <f t="shared" si="0"/>
        <v>45</v>
      </c>
      <c r="H4" s="189">
        <f t="shared" si="0"/>
        <v>81</v>
      </c>
      <c r="I4" s="189">
        <f t="shared" si="0"/>
        <v>173</v>
      </c>
      <c r="J4" s="189">
        <f t="shared" si="0"/>
        <v>457</v>
      </c>
      <c r="K4" s="189">
        <f t="shared" si="0"/>
        <v>284</v>
      </c>
      <c r="L4" s="189">
        <f t="shared" si="0"/>
        <v>195</v>
      </c>
      <c r="M4" s="189">
        <f t="shared" si="0"/>
        <v>40</v>
      </c>
      <c r="N4" s="189">
        <f t="shared" si="0"/>
        <v>4863</v>
      </c>
      <c r="O4" s="189">
        <f t="shared" si="0"/>
        <v>1020</v>
      </c>
      <c r="P4" s="189">
        <f t="shared" si="0"/>
        <v>1195</v>
      </c>
      <c r="Q4" s="189">
        <f t="shared" si="0"/>
        <v>11285</v>
      </c>
      <c r="R4" s="189">
        <f t="shared" si="0"/>
        <v>421</v>
      </c>
      <c r="S4" s="189">
        <f t="shared" si="0"/>
        <v>141</v>
      </c>
      <c r="T4" s="189">
        <f t="shared" si="0"/>
        <v>58</v>
      </c>
      <c r="U4" s="189">
        <f t="shared" si="0"/>
        <v>963</v>
      </c>
      <c r="V4" s="189">
        <f t="shared" si="0"/>
        <v>801</v>
      </c>
      <c r="W4" s="189">
        <f t="shared" si="0"/>
        <v>79</v>
      </c>
      <c r="X4" s="189">
        <f t="shared" si="0"/>
        <v>279</v>
      </c>
      <c r="Y4" s="189">
        <f t="shared" si="0"/>
        <v>5142</v>
      </c>
      <c r="Z4" s="189">
        <f t="shared" si="0"/>
        <v>323</v>
      </c>
      <c r="AA4" s="189">
        <f t="shared" si="0"/>
        <v>230</v>
      </c>
      <c r="AB4" s="189">
        <f t="shared" si="0"/>
        <v>76</v>
      </c>
      <c r="AC4" s="189">
        <f t="shared" si="0"/>
        <v>265</v>
      </c>
      <c r="AD4" s="189">
        <f t="shared" si="0"/>
        <v>174</v>
      </c>
      <c r="AE4" s="189">
        <f t="shared" si="0"/>
        <v>67</v>
      </c>
      <c r="AF4" s="189">
        <f t="shared" si="0"/>
        <v>58</v>
      </c>
      <c r="AG4" s="72"/>
      <c r="AH4" s="143" t="s">
        <v>103</v>
      </c>
      <c r="AI4" s="144" t="s">
        <v>17</v>
      </c>
    </row>
    <row r="5" spans="1:35" s="58" customFormat="1" ht="50.25" customHeight="1" thickBot="1">
      <c r="A5" s="391"/>
      <c r="B5" s="142" t="s">
        <v>17</v>
      </c>
      <c r="C5" s="282">
        <f>+C4/28427*100</f>
        <v>0.30252928553839659</v>
      </c>
      <c r="D5" s="283">
        <f t="shared" ref="D5:AF5" si="1">+D4/28427*100</f>
        <v>8.9844162240123833</v>
      </c>
      <c r="E5" s="283">
        <f t="shared" si="1"/>
        <v>17.071797938579518</v>
      </c>
      <c r="F5" s="283">
        <f t="shared" si="1"/>
        <v>0.84074999120554406</v>
      </c>
      <c r="G5" s="283">
        <f t="shared" si="1"/>
        <v>0.15830020754916102</v>
      </c>
      <c r="H5" s="283">
        <f t="shared" si="1"/>
        <v>0.28494037358848978</v>
      </c>
      <c r="I5" s="283">
        <f t="shared" si="1"/>
        <v>0.60857635346677452</v>
      </c>
      <c r="J5" s="283">
        <f t="shared" si="1"/>
        <v>1.6076265522214794</v>
      </c>
      <c r="K5" s="283">
        <f t="shared" si="1"/>
        <v>0.99905019875470502</v>
      </c>
      <c r="L5" s="283">
        <f t="shared" si="1"/>
        <v>0.68596756604636433</v>
      </c>
      <c r="M5" s="283">
        <f t="shared" si="1"/>
        <v>0.14071129559925424</v>
      </c>
      <c r="N5" s="283">
        <f t="shared" si="1"/>
        <v>17.106975762479333</v>
      </c>
      <c r="O5" s="283">
        <f t="shared" si="1"/>
        <v>3.5881380377809831</v>
      </c>
      <c r="P5" s="283">
        <f t="shared" si="1"/>
        <v>4.2037499560277203</v>
      </c>
      <c r="Q5" s="283">
        <f t="shared" si="1"/>
        <v>39.698174270939603</v>
      </c>
      <c r="R5" s="283">
        <f t="shared" si="1"/>
        <v>1.4809863861821508</v>
      </c>
      <c r="S5" s="283">
        <f t="shared" si="1"/>
        <v>0.49600731698737111</v>
      </c>
      <c r="T5" s="283">
        <f t="shared" si="1"/>
        <v>0.20403137861891865</v>
      </c>
      <c r="U5" s="283">
        <f t="shared" si="1"/>
        <v>3.3876244415520458</v>
      </c>
      <c r="V5" s="283">
        <f t="shared" si="1"/>
        <v>2.817743694375066</v>
      </c>
      <c r="W5" s="283">
        <f t="shared" si="1"/>
        <v>0.27790480880852708</v>
      </c>
      <c r="X5" s="283">
        <f t="shared" si="1"/>
        <v>0.98146128680479827</v>
      </c>
      <c r="Y5" s="283">
        <f t="shared" si="1"/>
        <v>18.088437049284131</v>
      </c>
      <c r="Z5" s="283">
        <f t="shared" si="1"/>
        <v>1.1362437119639779</v>
      </c>
      <c r="AA5" s="283">
        <f t="shared" si="1"/>
        <v>0.8090899496957118</v>
      </c>
      <c r="AB5" s="283">
        <f t="shared" si="1"/>
        <v>0.26735146163858303</v>
      </c>
      <c r="AC5" s="283">
        <f t="shared" si="1"/>
        <v>0.93221233334505937</v>
      </c>
      <c r="AD5" s="283">
        <f t="shared" si="1"/>
        <v>0.61209413585675587</v>
      </c>
      <c r="AE5" s="283">
        <f t="shared" si="1"/>
        <v>0.23569142012875083</v>
      </c>
      <c r="AF5" s="284">
        <f t="shared" si="1"/>
        <v>0.20403137861891865</v>
      </c>
      <c r="AG5" s="66"/>
      <c r="AH5" s="70">
        <f>SUM(AH7:AH20)</f>
        <v>36447</v>
      </c>
      <c r="AI5" s="285">
        <v>100</v>
      </c>
    </row>
    <row r="6" spans="1:35" s="58" customFormat="1" ht="7.5" customHeight="1" thickBot="1">
      <c r="A6" s="63"/>
      <c r="B6" s="64"/>
      <c r="C6" s="65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73"/>
      <c r="AI6" s="74"/>
    </row>
    <row r="7" spans="1:35" s="59" customFormat="1" ht="48.75" customHeight="1">
      <c r="A7" s="44">
        <v>1</v>
      </c>
      <c r="B7" s="60" t="s">
        <v>25</v>
      </c>
      <c r="C7" s="323">
        <v>4</v>
      </c>
      <c r="D7" s="324">
        <v>88</v>
      </c>
      <c r="E7" s="324">
        <v>110</v>
      </c>
      <c r="F7" s="324">
        <v>14</v>
      </c>
      <c r="G7" s="324">
        <v>5</v>
      </c>
      <c r="H7" s="324" t="s">
        <v>94</v>
      </c>
      <c r="I7" s="324">
        <v>10</v>
      </c>
      <c r="J7" s="324">
        <v>18</v>
      </c>
      <c r="K7" s="324">
        <v>9</v>
      </c>
      <c r="L7" s="324">
        <v>14</v>
      </c>
      <c r="M7" s="324" t="s">
        <v>94</v>
      </c>
      <c r="N7" s="324">
        <v>208</v>
      </c>
      <c r="O7" s="324">
        <v>49</v>
      </c>
      <c r="P7" s="324">
        <v>12</v>
      </c>
      <c r="Q7" s="324">
        <v>596</v>
      </c>
      <c r="R7" s="324">
        <v>11</v>
      </c>
      <c r="S7" s="324">
        <v>1</v>
      </c>
      <c r="T7" s="324">
        <v>6</v>
      </c>
      <c r="U7" s="324">
        <v>2</v>
      </c>
      <c r="V7" s="324">
        <v>21</v>
      </c>
      <c r="W7" s="324">
        <v>2</v>
      </c>
      <c r="X7" s="324">
        <v>3</v>
      </c>
      <c r="Y7" s="324">
        <v>186</v>
      </c>
      <c r="Z7" s="324">
        <v>8</v>
      </c>
      <c r="AA7" s="324">
        <v>7</v>
      </c>
      <c r="AB7" s="324" t="s">
        <v>94</v>
      </c>
      <c r="AC7" s="324">
        <v>6</v>
      </c>
      <c r="AD7" s="324">
        <v>4</v>
      </c>
      <c r="AE7" s="324" t="s">
        <v>94</v>
      </c>
      <c r="AF7" s="325">
        <v>1</v>
      </c>
      <c r="AG7" s="75"/>
      <c r="AH7" s="69">
        <f t="shared" ref="AH7:AH20" si="2">SUM(C7:AF7)</f>
        <v>1395</v>
      </c>
      <c r="AI7" s="286">
        <f>+AH7/28427*100</f>
        <v>4.9073064340239911</v>
      </c>
    </row>
    <row r="8" spans="1:35" s="59" customFormat="1" ht="48.75" customHeight="1">
      <c r="A8" s="45">
        <v>2</v>
      </c>
      <c r="B8" s="61" t="s">
        <v>26</v>
      </c>
      <c r="C8" s="326">
        <v>7</v>
      </c>
      <c r="D8" s="327">
        <v>704</v>
      </c>
      <c r="E8" s="327">
        <v>970</v>
      </c>
      <c r="F8" s="327">
        <v>73</v>
      </c>
      <c r="G8" s="327">
        <v>6</v>
      </c>
      <c r="H8" s="327">
        <v>11</v>
      </c>
      <c r="I8" s="327">
        <v>7</v>
      </c>
      <c r="J8" s="327">
        <v>43</v>
      </c>
      <c r="K8" s="327">
        <v>8</v>
      </c>
      <c r="L8" s="327">
        <v>3</v>
      </c>
      <c r="M8" s="327">
        <v>3</v>
      </c>
      <c r="N8" s="327">
        <v>366</v>
      </c>
      <c r="O8" s="327">
        <v>141</v>
      </c>
      <c r="P8" s="327">
        <v>351</v>
      </c>
      <c r="Q8" s="327">
        <v>2439</v>
      </c>
      <c r="R8" s="327">
        <v>32</v>
      </c>
      <c r="S8" s="327">
        <v>18</v>
      </c>
      <c r="T8" s="327">
        <v>9</v>
      </c>
      <c r="U8" s="327">
        <v>40</v>
      </c>
      <c r="V8" s="327">
        <v>33</v>
      </c>
      <c r="W8" s="327">
        <v>9</v>
      </c>
      <c r="X8" s="327">
        <v>19</v>
      </c>
      <c r="Y8" s="327">
        <v>654</v>
      </c>
      <c r="Z8" s="327">
        <v>33</v>
      </c>
      <c r="AA8" s="327">
        <v>13</v>
      </c>
      <c r="AB8" s="327" t="s">
        <v>94</v>
      </c>
      <c r="AC8" s="327">
        <v>23</v>
      </c>
      <c r="AD8" s="327">
        <v>6</v>
      </c>
      <c r="AE8" s="327" t="s">
        <v>94</v>
      </c>
      <c r="AF8" s="328">
        <v>5</v>
      </c>
      <c r="AG8" s="75"/>
      <c r="AH8" s="67">
        <f t="shared" si="2"/>
        <v>6026</v>
      </c>
      <c r="AI8" s="287">
        <f t="shared" ref="AI8:AI20" si="3">+AH8/28427*100</f>
        <v>21.198156682027651</v>
      </c>
    </row>
    <row r="9" spans="1:35" s="59" customFormat="1" ht="48.75" customHeight="1">
      <c r="A9" s="45">
        <v>3</v>
      </c>
      <c r="B9" s="61" t="s">
        <v>27</v>
      </c>
      <c r="C9" s="326">
        <v>3</v>
      </c>
      <c r="D9" s="327">
        <v>103</v>
      </c>
      <c r="E9" s="327">
        <v>189</v>
      </c>
      <c r="F9" s="327">
        <v>22</v>
      </c>
      <c r="G9" s="327">
        <v>3</v>
      </c>
      <c r="H9" s="327">
        <v>2</v>
      </c>
      <c r="I9" s="327">
        <v>9</v>
      </c>
      <c r="J9" s="327">
        <v>44</v>
      </c>
      <c r="K9" s="327">
        <v>21</v>
      </c>
      <c r="L9" s="327">
        <v>24</v>
      </c>
      <c r="M9" s="327" t="s">
        <v>94</v>
      </c>
      <c r="N9" s="327">
        <v>314</v>
      </c>
      <c r="O9" s="327">
        <v>101</v>
      </c>
      <c r="P9" s="327">
        <v>35</v>
      </c>
      <c r="Q9" s="327">
        <v>736</v>
      </c>
      <c r="R9" s="327">
        <v>124</v>
      </c>
      <c r="S9" s="327">
        <v>51</v>
      </c>
      <c r="T9" s="327">
        <v>7</v>
      </c>
      <c r="U9" s="327">
        <v>15</v>
      </c>
      <c r="V9" s="327">
        <v>60</v>
      </c>
      <c r="W9" s="327">
        <v>3</v>
      </c>
      <c r="X9" s="327">
        <v>29</v>
      </c>
      <c r="Y9" s="327">
        <v>268</v>
      </c>
      <c r="Z9" s="327">
        <v>10</v>
      </c>
      <c r="AA9" s="327">
        <v>8</v>
      </c>
      <c r="AB9" s="327">
        <v>11</v>
      </c>
      <c r="AC9" s="327">
        <v>6</v>
      </c>
      <c r="AD9" s="327">
        <v>36</v>
      </c>
      <c r="AE9" s="327">
        <v>25</v>
      </c>
      <c r="AF9" s="328">
        <v>9</v>
      </c>
      <c r="AG9" s="75"/>
      <c r="AH9" s="67">
        <f t="shared" si="2"/>
        <v>2268</v>
      </c>
      <c r="AI9" s="287">
        <f t="shared" si="3"/>
        <v>7.9783304604777143</v>
      </c>
    </row>
    <row r="10" spans="1:35" s="59" customFormat="1" ht="48.75" customHeight="1">
      <c r="A10" s="45">
        <v>4</v>
      </c>
      <c r="B10" s="61" t="s">
        <v>28</v>
      </c>
      <c r="C10" s="326">
        <v>1</v>
      </c>
      <c r="D10" s="327">
        <v>91</v>
      </c>
      <c r="E10" s="327">
        <v>234</v>
      </c>
      <c r="F10" s="327" t="s">
        <v>94</v>
      </c>
      <c r="G10" s="327" t="s">
        <v>94</v>
      </c>
      <c r="H10" s="327" t="s">
        <v>94</v>
      </c>
      <c r="I10" s="327">
        <v>6</v>
      </c>
      <c r="J10" s="327">
        <v>31</v>
      </c>
      <c r="K10" s="327">
        <v>20</v>
      </c>
      <c r="L10" s="327">
        <v>4</v>
      </c>
      <c r="M10" s="327" t="s">
        <v>94</v>
      </c>
      <c r="N10" s="327">
        <v>210</v>
      </c>
      <c r="O10" s="327">
        <v>24</v>
      </c>
      <c r="P10" s="327">
        <v>12</v>
      </c>
      <c r="Q10" s="327">
        <v>401</v>
      </c>
      <c r="R10" s="327">
        <v>13</v>
      </c>
      <c r="S10" s="327">
        <v>4</v>
      </c>
      <c r="T10" s="327">
        <v>3</v>
      </c>
      <c r="U10" s="327">
        <v>6</v>
      </c>
      <c r="V10" s="327">
        <v>40</v>
      </c>
      <c r="W10" s="327">
        <v>2</v>
      </c>
      <c r="X10" s="327">
        <v>2</v>
      </c>
      <c r="Y10" s="327">
        <v>174</v>
      </c>
      <c r="Z10" s="327">
        <v>10</v>
      </c>
      <c r="AA10" s="327">
        <v>3</v>
      </c>
      <c r="AB10" s="327">
        <v>4</v>
      </c>
      <c r="AC10" s="327">
        <v>2</v>
      </c>
      <c r="AD10" s="327">
        <v>1</v>
      </c>
      <c r="AE10" s="327">
        <v>2</v>
      </c>
      <c r="AF10" s="328">
        <v>1</v>
      </c>
      <c r="AG10" s="75"/>
      <c r="AH10" s="67">
        <f t="shared" si="2"/>
        <v>1301</v>
      </c>
      <c r="AI10" s="287">
        <f t="shared" si="3"/>
        <v>4.576634889365744</v>
      </c>
    </row>
    <row r="11" spans="1:35" s="59" customFormat="1" ht="48.75" customHeight="1">
      <c r="A11" s="45">
        <v>5</v>
      </c>
      <c r="B11" s="61" t="s">
        <v>29</v>
      </c>
      <c r="C11" s="326">
        <v>4</v>
      </c>
      <c r="D11" s="327">
        <v>114</v>
      </c>
      <c r="E11" s="327">
        <v>358</v>
      </c>
      <c r="F11" s="327">
        <v>8</v>
      </c>
      <c r="G11" s="327">
        <v>1</v>
      </c>
      <c r="H11" s="327">
        <v>6</v>
      </c>
      <c r="I11" s="327">
        <v>9</v>
      </c>
      <c r="J11" s="327">
        <v>8</v>
      </c>
      <c r="K11" s="327">
        <v>30</v>
      </c>
      <c r="L11" s="327">
        <v>35</v>
      </c>
      <c r="M11" s="327">
        <v>6</v>
      </c>
      <c r="N11" s="327">
        <v>435</v>
      </c>
      <c r="O11" s="327">
        <v>60</v>
      </c>
      <c r="P11" s="327">
        <v>21</v>
      </c>
      <c r="Q11" s="327">
        <v>495</v>
      </c>
      <c r="R11" s="327">
        <v>43</v>
      </c>
      <c r="S11" s="327">
        <v>16</v>
      </c>
      <c r="T11" s="327">
        <v>3</v>
      </c>
      <c r="U11" s="327">
        <v>23</v>
      </c>
      <c r="V11" s="327">
        <v>49</v>
      </c>
      <c r="W11" s="327">
        <v>4</v>
      </c>
      <c r="X11" s="327">
        <v>9</v>
      </c>
      <c r="Y11" s="327">
        <v>236</v>
      </c>
      <c r="Z11" s="327">
        <v>5</v>
      </c>
      <c r="AA11" s="327">
        <v>7</v>
      </c>
      <c r="AB11" s="327">
        <v>8</v>
      </c>
      <c r="AC11" s="327">
        <v>15</v>
      </c>
      <c r="AD11" s="327">
        <v>2</v>
      </c>
      <c r="AE11" s="327">
        <v>1</v>
      </c>
      <c r="AF11" s="328">
        <v>0</v>
      </c>
      <c r="AG11" s="75"/>
      <c r="AH11" s="67">
        <f t="shared" si="2"/>
        <v>2011</v>
      </c>
      <c r="AI11" s="287">
        <f t="shared" si="3"/>
        <v>7.0742603862525062</v>
      </c>
    </row>
    <row r="12" spans="1:35" s="59" customFormat="1" ht="48.75" customHeight="1">
      <c r="A12" s="45">
        <v>6</v>
      </c>
      <c r="B12" s="61" t="s">
        <v>30</v>
      </c>
      <c r="C12" s="326">
        <v>4</v>
      </c>
      <c r="D12" s="327">
        <v>92</v>
      </c>
      <c r="E12" s="327">
        <v>508</v>
      </c>
      <c r="F12" s="327">
        <v>7</v>
      </c>
      <c r="G12" s="327" t="s">
        <v>94</v>
      </c>
      <c r="H12" s="327">
        <v>4</v>
      </c>
      <c r="I12" s="327">
        <v>5</v>
      </c>
      <c r="J12" s="327">
        <v>7</v>
      </c>
      <c r="K12" s="327">
        <v>27</v>
      </c>
      <c r="L12" s="327">
        <v>5</v>
      </c>
      <c r="M12" s="327">
        <v>4</v>
      </c>
      <c r="N12" s="327">
        <v>190</v>
      </c>
      <c r="O12" s="327">
        <v>32</v>
      </c>
      <c r="P12" s="327">
        <v>35</v>
      </c>
      <c r="Q12" s="327">
        <v>232</v>
      </c>
      <c r="R12" s="327">
        <v>63</v>
      </c>
      <c r="S12" s="327">
        <v>5</v>
      </c>
      <c r="T12" s="327" t="s">
        <v>94</v>
      </c>
      <c r="U12" s="327">
        <v>5</v>
      </c>
      <c r="V12" s="327">
        <v>38</v>
      </c>
      <c r="W12" s="327">
        <v>3</v>
      </c>
      <c r="X12" s="327">
        <v>7</v>
      </c>
      <c r="Y12" s="327">
        <v>165</v>
      </c>
      <c r="Z12" s="327">
        <v>2</v>
      </c>
      <c r="AA12" s="327">
        <v>10</v>
      </c>
      <c r="AB12" s="327">
        <v>11</v>
      </c>
      <c r="AC12" s="327">
        <v>5</v>
      </c>
      <c r="AD12" s="327">
        <v>2</v>
      </c>
      <c r="AE12" s="327" t="s">
        <v>94</v>
      </c>
      <c r="AF12" s="328">
        <v>2</v>
      </c>
      <c r="AG12" s="75"/>
      <c r="AH12" s="67">
        <f t="shared" si="2"/>
        <v>1470</v>
      </c>
      <c r="AI12" s="287">
        <f t="shared" si="3"/>
        <v>5.1711401132725934</v>
      </c>
    </row>
    <row r="13" spans="1:35" s="59" customFormat="1" ht="48.75" customHeight="1">
      <c r="A13" s="45">
        <v>7</v>
      </c>
      <c r="B13" s="61" t="s">
        <v>31</v>
      </c>
      <c r="C13" s="326">
        <v>6</v>
      </c>
      <c r="D13" s="327">
        <v>330</v>
      </c>
      <c r="E13" s="327">
        <v>640</v>
      </c>
      <c r="F13" s="327">
        <v>21</v>
      </c>
      <c r="G13" s="327">
        <v>3</v>
      </c>
      <c r="H13" s="327">
        <v>7</v>
      </c>
      <c r="I13" s="327">
        <v>6</v>
      </c>
      <c r="J13" s="327">
        <v>81</v>
      </c>
      <c r="K13" s="327">
        <v>13</v>
      </c>
      <c r="L13" s="327" t="s">
        <v>94</v>
      </c>
      <c r="M13" s="327" t="s">
        <v>94</v>
      </c>
      <c r="N13" s="327">
        <v>663</v>
      </c>
      <c r="O13" s="327">
        <v>120</v>
      </c>
      <c r="P13" s="327">
        <v>148</v>
      </c>
      <c r="Q13" s="327">
        <v>910</v>
      </c>
      <c r="R13" s="327">
        <v>20</v>
      </c>
      <c r="S13" s="327">
        <v>5</v>
      </c>
      <c r="T13" s="327" t="s">
        <v>94</v>
      </c>
      <c r="U13" s="327">
        <v>59</v>
      </c>
      <c r="V13" s="327">
        <v>38</v>
      </c>
      <c r="W13" s="327">
        <v>5</v>
      </c>
      <c r="X13" s="327">
        <v>14</v>
      </c>
      <c r="Y13" s="327">
        <v>980</v>
      </c>
      <c r="Z13" s="327">
        <v>28</v>
      </c>
      <c r="AA13" s="327">
        <v>11</v>
      </c>
      <c r="AB13" s="327">
        <v>1</v>
      </c>
      <c r="AC13" s="327">
        <v>33</v>
      </c>
      <c r="AD13" s="327">
        <v>9</v>
      </c>
      <c r="AE13" s="327">
        <v>3</v>
      </c>
      <c r="AF13" s="328">
        <v>7</v>
      </c>
      <c r="AG13" s="75"/>
      <c r="AH13" s="67">
        <f t="shared" si="2"/>
        <v>4161</v>
      </c>
      <c r="AI13" s="287">
        <f t="shared" si="3"/>
        <v>14.637492524712419</v>
      </c>
    </row>
    <row r="14" spans="1:35" s="59" customFormat="1" ht="48.75" customHeight="1">
      <c r="A14" s="45">
        <v>8</v>
      </c>
      <c r="B14" s="61" t="s">
        <v>32</v>
      </c>
      <c r="C14" s="326">
        <v>10</v>
      </c>
      <c r="D14" s="327">
        <v>103</v>
      </c>
      <c r="E14" s="327">
        <v>369</v>
      </c>
      <c r="F14" s="327">
        <v>14</v>
      </c>
      <c r="G14" s="327" t="s">
        <v>94</v>
      </c>
      <c r="H14" s="327">
        <v>1</v>
      </c>
      <c r="I14" s="327">
        <v>12</v>
      </c>
      <c r="J14" s="327">
        <v>50</v>
      </c>
      <c r="K14" s="327">
        <v>35</v>
      </c>
      <c r="L14" s="327">
        <v>16</v>
      </c>
      <c r="M14" s="327">
        <v>3</v>
      </c>
      <c r="N14" s="327">
        <v>540</v>
      </c>
      <c r="O14" s="327">
        <v>71</v>
      </c>
      <c r="P14" s="327">
        <v>29</v>
      </c>
      <c r="Q14" s="327">
        <v>459</v>
      </c>
      <c r="R14" s="327">
        <v>23</v>
      </c>
      <c r="S14" s="327">
        <v>19</v>
      </c>
      <c r="T14" s="327">
        <v>4</v>
      </c>
      <c r="U14" s="327">
        <v>34</v>
      </c>
      <c r="V14" s="327">
        <v>90</v>
      </c>
      <c r="W14" s="327">
        <v>4</v>
      </c>
      <c r="X14" s="327">
        <v>22</v>
      </c>
      <c r="Y14" s="327">
        <v>401</v>
      </c>
      <c r="Z14" s="327">
        <v>18</v>
      </c>
      <c r="AA14" s="327">
        <v>4</v>
      </c>
      <c r="AB14" s="327">
        <v>8</v>
      </c>
      <c r="AC14" s="327">
        <v>10</v>
      </c>
      <c r="AD14" s="327">
        <v>18</v>
      </c>
      <c r="AE14" s="327">
        <v>4</v>
      </c>
      <c r="AF14" s="328">
        <v>8</v>
      </c>
      <c r="AG14" s="75"/>
      <c r="AH14" s="67">
        <f t="shared" si="2"/>
        <v>2379</v>
      </c>
      <c r="AI14" s="287">
        <f t="shared" si="3"/>
        <v>8.3688043057656447</v>
      </c>
    </row>
    <row r="15" spans="1:35" s="59" customFormat="1" ht="48.75" customHeight="1">
      <c r="A15" s="45">
        <v>9</v>
      </c>
      <c r="B15" s="61" t="s">
        <v>33</v>
      </c>
      <c r="C15" s="326">
        <v>1</v>
      </c>
      <c r="D15" s="327">
        <v>90</v>
      </c>
      <c r="E15" s="327">
        <v>536</v>
      </c>
      <c r="F15" s="327">
        <v>7</v>
      </c>
      <c r="G15" s="327">
        <v>2</v>
      </c>
      <c r="H15" s="327">
        <v>3</v>
      </c>
      <c r="I15" s="327">
        <v>4</v>
      </c>
      <c r="J15" s="327">
        <v>35</v>
      </c>
      <c r="K15" s="327">
        <v>14</v>
      </c>
      <c r="L15" s="327">
        <v>51</v>
      </c>
      <c r="M15" s="327" t="s">
        <v>94</v>
      </c>
      <c r="N15" s="327">
        <v>355</v>
      </c>
      <c r="O15" s="327">
        <v>40</v>
      </c>
      <c r="P15" s="327">
        <v>24</v>
      </c>
      <c r="Q15" s="327">
        <v>532</v>
      </c>
      <c r="R15" s="327">
        <v>25</v>
      </c>
      <c r="S15" s="327">
        <v>4</v>
      </c>
      <c r="T15" s="327">
        <v>3</v>
      </c>
      <c r="U15" s="327">
        <v>15</v>
      </c>
      <c r="V15" s="327">
        <v>51</v>
      </c>
      <c r="W15" s="327">
        <v>3</v>
      </c>
      <c r="X15" s="327">
        <v>9</v>
      </c>
      <c r="Y15" s="327">
        <v>265</v>
      </c>
      <c r="Z15" s="327">
        <v>8</v>
      </c>
      <c r="AA15" s="327">
        <v>4</v>
      </c>
      <c r="AB15" s="327">
        <v>1</v>
      </c>
      <c r="AC15" s="327">
        <v>8</v>
      </c>
      <c r="AD15" s="327">
        <v>4</v>
      </c>
      <c r="AE15" s="327">
        <v>2</v>
      </c>
      <c r="AF15" s="328">
        <v>4</v>
      </c>
      <c r="AG15" s="75"/>
      <c r="AH15" s="67">
        <f t="shared" si="2"/>
        <v>2100</v>
      </c>
      <c r="AI15" s="287">
        <f t="shared" si="3"/>
        <v>7.3873430189608476</v>
      </c>
    </row>
    <row r="16" spans="1:35" s="59" customFormat="1" ht="48.75" customHeight="1">
      <c r="A16" s="45">
        <v>10</v>
      </c>
      <c r="B16" s="61" t="s">
        <v>34</v>
      </c>
      <c r="C16" s="326">
        <v>3</v>
      </c>
      <c r="D16" s="327">
        <v>75</v>
      </c>
      <c r="E16" s="327">
        <v>160</v>
      </c>
      <c r="F16" s="327">
        <v>3</v>
      </c>
      <c r="G16" s="327" t="s">
        <v>94</v>
      </c>
      <c r="H16" s="327">
        <v>1</v>
      </c>
      <c r="I16" s="327">
        <v>2</v>
      </c>
      <c r="J16" s="327">
        <v>23</v>
      </c>
      <c r="K16" s="327">
        <v>4</v>
      </c>
      <c r="L16" s="327">
        <v>3</v>
      </c>
      <c r="M16" s="327" t="s">
        <v>94</v>
      </c>
      <c r="N16" s="327">
        <v>165</v>
      </c>
      <c r="O16" s="327">
        <v>25</v>
      </c>
      <c r="P16" s="327">
        <v>4</v>
      </c>
      <c r="Q16" s="327">
        <v>369</v>
      </c>
      <c r="R16" s="327">
        <v>12</v>
      </c>
      <c r="S16" s="327" t="s">
        <v>94</v>
      </c>
      <c r="T16" s="327">
        <v>1</v>
      </c>
      <c r="U16" s="327">
        <v>7</v>
      </c>
      <c r="V16" s="327">
        <v>14</v>
      </c>
      <c r="W16" s="327">
        <v>2</v>
      </c>
      <c r="X16" s="327">
        <v>3</v>
      </c>
      <c r="Y16" s="327">
        <v>102</v>
      </c>
      <c r="Z16" s="327">
        <v>3</v>
      </c>
      <c r="AA16" s="327">
        <v>6</v>
      </c>
      <c r="AB16" s="327">
        <v>5</v>
      </c>
      <c r="AC16" s="327">
        <v>1</v>
      </c>
      <c r="AD16" s="327">
        <v>7</v>
      </c>
      <c r="AE16" s="327" t="s">
        <v>94</v>
      </c>
      <c r="AF16" s="328">
        <v>1</v>
      </c>
      <c r="AG16" s="75"/>
      <c r="AH16" s="67">
        <f t="shared" si="2"/>
        <v>1001</v>
      </c>
      <c r="AI16" s="287">
        <f t="shared" si="3"/>
        <v>3.5213001723713369</v>
      </c>
    </row>
    <row r="17" spans="1:35" s="59" customFormat="1" ht="48.75" customHeight="1">
      <c r="A17" s="45">
        <v>11</v>
      </c>
      <c r="B17" s="61" t="s">
        <v>35</v>
      </c>
      <c r="C17" s="326">
        <v>18</v>
      </c>
      <c r="D17" s="327">
        <v>143</v>
      </c>
      <c r="E17" s="327">
        <v>152</v>
      </c>
      <c r="F17" s="327">
        <v>11</v>
      </c>
      <c r="G17" s="327">
        <v>14</v>
      </c>
      <c r="H17" s="327">
        <v>3</v>
      </c>
      <c r="I17" s="327">
        <v>14</v>
      </c>
      <c r="J17" s="327">
        <v>12</v>
      </c>
      <c r="K17" s="327">
        <v>37</v>
      </c>
      <c r="L17" s="327">
        <v>6</v>
      </c>
      <c r="M17" s="327">
        <v>1</v>
      </c>
      <c r="N17" s="327">
        <v>311</v>
      </c>
      <c r="O17" s="327">
        <v>37</v>
      </c>
      <c r="P17" s="327">
        <v>41</v>
      </c>
      <c r="Q17" s="327">
        <v>920</v>
      </c>
      <c r="R17" s="327">
        <v>3</v>
      </c>
      <c r="S17" s="327">
        <v>3</v>
      </c>
      <c r="T17" s="327">
        <v>1</v>
      </c>
      <c r="U17" s="327">
        <v>19</v>
      </c>
      <c r="V17" s="327">
        <v>66</v>
      </c>
      <c r="W17" s="327">
        <v>10</v>
      </c>
      <c r="X17" s="327">
        <v>26</v>
      </c>
      <c r="Y17" s="327">
        <v>310</v>
      </c>
      <c r="Z17" s="327">
        <v>66</v>
      </c>
      <c r="AA17" s="327">
        <v>22</v>
      </c>
      <c r="AB17" s="327">
        <v>6</v>
      </c>
      <c r="AC17" s="327">
        <v>8</v>
      </c>
      <c r="AD17" s="327">
        <v>8</v>
      </c>
      <c r="AE17" s="327">
        <v>1</v>
      </c>
      <c r="AF17" s="328">
        <v>5</v>
      </c>
      <c r="AG17" s="75"/>
      <c r="AH17" s="67">
        <f t="shared" si="2"/>
        <v>2274</v>
      </c>
      <c r="AI17" s="287">
        <f t="shared" si="3"/>
        <v>7.9994371548176026</v>
      </c>
    </row>
    <row r="18" spans="1:35" s="59" customFormat="1" ht="48.75" customHeight="1">
      <c r="A18" s="45">
        <v>12</v>
      </c>
      <c r="B18" s="61" t="s">
        <v>36</v>
      </c>
      <c r="C18" s="326">
        <v>4</v>
      </c>
      <c r="D18" s="327">
        <v>401</v>
      </c>
      <c r="E18" s="327">
        <v>380</v>
      </c>
      <c r="F18" s="327">
        <v>30</v>
      </c>
      <c r="G18" s="327">
        <v>5</v>
      </c>
      <c r="H18" s="327">
        <v>9</v>
      </c>
      <c r="I18" s="327">
        <v>31</v>
      </c>
      <c r="J18" s="327">
        <v>32</v>
      </c>
      <c r="K18" s="327">
        <v>11</v>
      </c>
      <c r="L18" s="327">
        <v>11</v>
      </c>
      <c r="M18" s="327">
        <v>2</v>
      </c>
      <c r="N18" s="327">
        <v>510</v>
      </c>
      <c r="O18" s="327">
        <v>200</v>
      </c>
      <c r="P18" s="327">
        <v>349</v>
      </c>
      <c r="Q18" s="327">
        <v>1450</v>
      </c>
      <c r="R18" s="327">
        <v>6</v>
      </c>
      <c r="S18" s="327">
        <v>3</v>
      </c>
      <c r="T18" s="327">
        <v>3</v>
      </c>
      <c r="U18" s="327">
        <v>604</v>
      </c>
      <c r="V18" s="327">
        <v>57</v>
      </c>
      <c r="W18" s="327">
        <v>8</v>
      </c>
      <c r="X18" s="327">
        <v>56</v>
      </c>
      <c r="Y18" s="327">
        <v>781</v>
      </c>
      <c r="Z18" s="327">
        <v>38</v>
      </c>
      <c r="AA18" s="327">
        <v>20</v>
      </c>
      <c r="AB18" s="327">
        <v>7</v>
      </c>
      <c r="AC18" s="327">
        <v>127</v>
      </c>
      <c r="AD18" s="327">
        <v>10</v>
      </c>
      <c r="AE18" s="327">
        <v>12</v>
      </c>
      <c r="AF18" s="328">
        <v>1</v>
      </c>
      <c r="AG18" s="75"/>
      <c r="AH18" s="67">
        <f t="shared" si="2"/>
        <v>5158</v>
      </c>
      <c r="AI18" s="287">
        <f t="shared" si="3"/>
        <v>18.144721567523835</v>
      </c>
    </row>
    <row r="19" spans="1:35" s="59" customFormat="1" ht="48.75" customHeight="1">
      <c r="A19" s="45">
        <v>13</v>
      </c>
      <c r="B19" s="61" t="s">
        <v>37</v>
      </c>
      <c r="C19" s="326">
        <v>4</v>
      </c>
      <c r="D19" s="327">
        <v>173</v>
      </c>
      <c r="E19" s="327">
        <v>158</v>
      </c>
      <c r="F19" s="327">
        <v>19</v>
      </c>
      <c r="G19" s="327">
        <v>1</v>
      </c>
      <c r="H19" s="327">
        <v>8</v>
      </c>
      <c r="I19" s="327">
        <v>14</v>
      </c>
      <c r="J19" s="327">
        <v>25</v>
      </c>
      <c r="K19" s="327">
        <v>9</v>
      </c>
      <c r="L19" s="327">
        <v>15</v>
      </c>
      <c r="M19" s="327">
        <v>3</v>
      </c>
      <c r="N19" s="327">
        <v>310</v>
      </c>
      <c r="O19" s="327">
        <v>58</v>
      </c>
      <c r="P19" s="327">
        <v>32</v>
      </c>
      <c r="Q19" s="327">
        <v>725</v>
      </c>
      <c r="R19" s="327">
        <v>10</v>
      </c>
      <c r="S19" s="327" t="s">
        <v>94</v>
      </c>
      <c r="T19" s="327">
        <v>4</v>
      </c>
      <c r="U19" s="327">
        <v>28</v>
      </c>
      <c r="V19" s="327">
        <v>82</v>
      </c>
      <c r="W19" s="327">
        <v>3</v>
      </c>
      <c r="X19" s="327">
        <v>12</v>
      </c>
      <c r="Y19" s="327">
        <v>329</v>
      </c>
      <c r="Z19" s="327">
        <v>49</v>
      </c>
      <c r="AA19" s="327">
        <v>17</v>
      </c>
      <c r="AB19" s="327">
        <v>1</v>
      </c>
      <c r="AC19" s="327">
        <v>5</v>
      </c>
      <c r="AD19" s="327">
        <v>8</v>
      </c>
      <c r="AE19" s="327">
        <v>3</v>
      </c>
      <c r="AF19" s="328">
        <v>1</v>
      </c>
      <c r="AG19" s="75"/>
      <c r="AH19" s="67">
        <f t="shared" si="2"/>
        <v>2106</v>
      </c>
      <c r="AI19" s="287">
        <f t="shared" si="3"/>
        <v>7.408449713300735</v>
      </c>
    </row>
    <row r="20" spans="1:35" s="59" customFormat="1" ht="48.75" customHeight="1" thickBot="1">
      <c r="A20" s="46">
        <v>14</v>
      </c>
      <c r="B20" s="62" t="s">
        <v>22</v>
      </c>
      <c r="C20" s="329">
        <v>17</v>
      </c>
      <c r="D20" s="330">
        <v>47</v>
      </c>
      <c r="E20" s="330">
        <v>89</v>
      </c>
      <c r="F20" s="330">
        <v>10</v>
      </c>
      <c r="G20" s="330">
        <v>5</v>
      </c>
      <c r="H20" s="330">
        <v>26</v>
      </c>
      <c r="I20" s="330">
        <v>44</v>
      </c>
      <c r="J20" s="330">
        <v>48</v>
      </c>
      <c r="K20" s="330">
        <v>46</v>
      </c>
      <c r="L20" s="330">
        <v>8</v>
      </c>
      <c r="M20" s="330">
        <v>18</v>
      </c>
      <c r="N20" s="330">
        <v>286</v>
      </c>
      <c r="O20" s="330">
        <v>62</v>
      </c>
      <c r="P20" s="330">
        <v>102</v>
      </c>
      <c r="Q20" s="330">
        <v>1021</v>
      </c>
      <c r="R20" s="330">
        <v>36</v>
      </c>
      <c r="S20" s="330">
        <v>12</v>
      </c>
      <c r="T20" s="330">
        <v>14</v>
      </c>
      <c r="U20" s="330">
        <v>106</v>
      </c>
      <c r="V20" s="330">
        <v>162</v>
      </c>
      <c r="W20" s="330">
        <v>21</v>
      </c>
      <c r="X20" s="330">
        <v>68</v>
      </c>
      <c r="Y20" s="330">
        <v>291</v>
      </c>
      <c r="Z20" s="330">
        <v>45</v>
      </c>
      <c r="AA20" s="330">
        <v>98</v>
      </c>
      <c r="AB20" s="330">
        <v>13</v>
      </c>
      <c r="AC20" s="330">
        <v>16</v>
      </c>
      <c r="AD20" s="330">
        <v>59</v>
      </c>
      <c r="AE20" s="330">
        <v>14</v>
      </c>
      <c r="AF20" s="331">
        <v>13</v>
      </c>
      <c r="AG20" s="75"/>
      <c r="AH20" s="68">
        <f t="shared" si="2"/>
        <v>2797</v>
      </c>
      <c r="AI20" s="288">
        <f t="shared" si="3"/>
        <v>9.8392373447778514</v>
      </c>
    </row>
    <row r="21" spans="1:35" s="57" customFormat="1"/>
    <row r="22" spans="1:35" s="57" customFormat="1"/>
    <row r="23" spans="1:35" s="57" customFormat="1"/>
    <row r="24" spans="1:35" s="57" customFormat="1"/>
    <row r="25" spans="1:35" s="57" customFormat="1"/>
    <row r="26" spans="1:35" s="57" customFormat="1"/>
    <row r="27" spans="1:35" s="57" customFormat="1"/>
  </sheetData>
  <mergeCells count="4">
    <mergeCell ref="A1:AI1"/>
    <mergeCell ref="B2:AI2"/>
    <mergeCell ref="A4:A5"/>
    <mergeCell ref="AH3:AI3"/>
  </mergeCells>
  <pageMargins left="0.19685039370078741" right="0.19685039370078741" top="0.35433070866141736" bottom="0.35433070866141736" header="0.31496062992125984" footer="0.31496062992125984"/>
  <pageSetup paperSize="9" scale="47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D39"/>
  <sheetViews>
    <sheetView view="pageBreakPreview" zoomScale="70" zoomScaleNormal="70" zoomScaleSheetLayoutView="70" workbookViewId="0">
      <selection activeCell="B26" sqref="B26"/>
    </sheetView>
  </sheetViews>
  <sheetFormatPr defaultRowHeight="18.75"/>
  <cols>
    <col min="1" max="1" width="4.21875" style="169" customWidth="1"/>
    <col min="2" max="2" width="53.88671875" style="169" customWidth="1"/>
    <col min="3" max="3" width="10.109375" style="169" customWidth="1"/>
    <col min="4" max="4" width="8.33203125" style="169" customWidth="1"/>
    <col min="5" max="16384" width="8.88671875" style="169"/>
  </cols>
  <sheetData>
    <row r="1" spans="1:4" ht="19.5">
      <c r="C1" s="395"/>
      <c r="D1" s="395"/>
    </row>
    <row r="2" spans="1:4" ht="23.25">
      <c r="A2" s="396" t="s">
        <v>195</v>
      </c>
      <c r="B2" s="396"/>
      <c r="C2" s="396"/>
      <c r="D2" s="396"/>
    </row>
    <row r="3" spans="1:4" ht="23.25">
      <c r="A3" s="396" t="s">
        <v>122</v>
      </c>
      <c r="B3" s="396"/>
      <c r="C3" s="396"/>
      <c r="D3" s="396"/>
    </row>
    <row r="4" spans="1:4" ht="23.25">
      <c r="A4" s="397" t="s">
        <v>41</v>
      </c>
      <c r="B4" s="397"/>
      <c r="C4" s="397"/>
      <c r="D4" s="397"/>
    </row>
    <row r="5" spans="1:4" ht="11.25" customHeight="1">
      <c r="A5" s="170"/>
      <c r="B5" s="170"/>
      <c r="C5" s="170"/>
      <c r="D5" s="170"/>
    </row>
    <row r="6" spans="1:4">
      <c r="A6" s="398" t="s">
        <v>205</v>
      </c>
      <c r="B6" s="398"/>
      <c r="C6" s="398"/>
      <c r="D6" s="398"/>
    </row>
    <row r="7" spans="1:4" ht="6" customHeight="1">
      <c r="A7" s="190"/>
      <c r="B7" s="190"/>
      <c r="C7" s="190"/>
      <c r="D7" s="190"/>
    </row>
    <row r="8" spans="1:4" s="171" customFormat="1" ht="39">
      <c r="A8" s="228" t="s">
        <v>123</v>
      </c>
      <c r="B8" s="228" t="s">
        <v>124</v>
      </c>
      <c r="C8" s="289" t="s">
        <v>125</v>
      </c>
      <c r="D8" s="289" t="s">
        <v>126</v>
      </c>
    </row>
    <row r="9" spans="1:4" s="173" customFormat="1" ht="19.5">
      <c r="A9" s="393" t="s">
        <v>135</v>
      </c>
      <c r="B9" s="394"/>
      <c r="C9" s="172">
        <f>SUM(C10:C39)</f>
        <v>34600</v>
      </c>
      <c r="D9" s="290">
        <v>1</v>
      </c>
    </row>
    <row r="10" spans="1:4" s="177" customFormat="1">
      <c r="A10" s="174">
        <v>1</v>
      </c>
      <c r="B10" s="175" t="s">
        <v>127</v>
      </c>
      <c r="C10" s="176">
        <v>10463</v>
      </c>
      <c r="D10" s="332">
        <v>28.430717275829316</v>
      </c>
    </row>
    <row r="11" spans="1:4" s="177" customFormat="1" ht="37.5">
      <c r="A11" s="178">
        <v>2</v>
      </c>
      <c r="B11" s="179" t="s">
        <v>128</v>
      </c>
      <c r="C11" s="180">
        <v>4929</v>
      </c>
      <c r="D11" s="332">
        <v>16.34361698385338</v>
      </c>
    </row>
    <row r="12" spans="1:4" s="177" customFormat="1">
      <c r="A12" s="178">
        <v>3</v>
      </c>
      <c r="B12" s="179" t="s">
        <v>75</v>
      </c>
      <c r="C12" s="180">
        <v>4765</v>
      </c>
      <c r="D12" s="332">
        <v>13.656031237907623</v>
      </c>
    </row>
    <row r="13" spans="1:4" s="177" customFormat="1">
      <c r="A13" s="178">
        <v>4</v>
      </c>
      <c r="B13" s="179" t="s">
        <v>66</v>
      </c>
      <c r="C13" s="180">
        <v>4489</v>
      </c>
      <c r="D13" s="332">
        <v>11.397614943539592</v>
      </c>
    </row>
    <row r="14" spans="1:4" s="177" customFormat="1">
      <c r="A14" s="178">
        <v>5</v>
      </c>
      <c r="B14" s="179" t="s">
        <v>129</v>
      </c>
      <c r="C14" s="180">
        <v>2416</v>
      </c>
      <c r="D14" s="332">
        <v>5.3751714918915114</v>
      </c>
    </row>
    <row r="15" spans="1:4" s="177" customFormat="1">
      <c r="A15" s="178">
        <v>6</v>
      </c>
      <c r="B15" s="179" t="s">
        <v>77</v>
      </c>
      <c r="C15" s="180">
        <v>1168</v>
      </c>
      <c r="D15" s="332">
        <v>3.6584936855806096</v>
      </c>
    </row>
    <row r="16" spans="1:4" s="177" customFormat="1" ht="37.5">
      <c r="A16" s="178">
        <v>7</v>
      </c>
      <c r="B16" s="179" t="s">
        <v>130</v>
      </c>
      <c r="C16" s="180">
        <v>801</v>
      </c>
      <c r="D16" s="332">
        <v>3.0604706792837795</v>
      </c>
    </row>
    <row r="17" spans="1:4" s="177" customFormat="1">
      <c r="A17" s="178">
        <v>8</v>
      </c>
      <c r="B17" s="179" t="s">
        <v>76</v>
      </c>
      <c r="C17" s="180">
        <v>1000</v>
      </c>
      <c r="D17" s="332">
        <v>2.8001547824251594</v>
      </c>
    </row>
    <row r="18" spans="1:4" s="177" customFormat="1">
      <c r="A18" s="178">
        <v>9</v>
      </c>
      <c r="B18" s="179" t="s">
        <v>82</v>
      </c>
      <c r="C18" s="180">
        <v>827</v>
      </c>
      <c r="D18" s="332">
        <v>2.5961234038062408</v>
      </c>
    </row>
    <row r="19" spans="1:4" s="177" customFormat="1">
      <c r="A19" s="178">
        <v>10</v>
      </c>
      <c r="B19" s="179" t="s">
        <v>79</v>
      </c>
      <c r="C19" s="180">
        <v>421</v>
      </c>
      <c r="D19" s="332">
        <v>1.3437928729728779</v>
      </c>
    </row>
    <row r="20" spans="1:4" s="177" customFormat="1">
      <c r="A20" s="178">
        <v>11</v>
      </c>
      <c r="B20" s="179" t="s">
        <v>71</v>
      </c>
      <c r="C20" s="180">
        <v>456</v>
      </c>
      <c r="D20" s="332">
        <v>1.1151370176240898</v>
      </c>
    </row>
    <row r="21" spans="1:4" s="177" customFormat="1">
      <c r="A21" s="178">
        <v>12</v>
      </c>
      <c r="B21" s="179" t="s">
        <v>90</v>
      </c>
      <c r="C21" s="180">
        <v>258</v>
      </c>
      <c r="D21" s="332">
        <v>1.0799591937242761</v>
      </c>
    </row>
    <row r="22" spans="1:4" s="177" customFormat="1">
      <c r="A22" s="178">
        <v>13</v>
      </c>
      <c r="B22" s="179" t="s">
        <v>72</v>
      </c>
      <c r="C22" s="180">
        <v>280</v>
      </c>
      <c r="D22" s="332">
        <v>1.0623702817743694</v>
      </c>
    </row>
    <row r="23" spans="1:4" s="177" customFormat="1">
      <c r="A23" s="178">
        <v>14</v>
      </c>
      <c r="B23" s="179" t="s">
        <v>85</v>
      </c>
      <c r="C23" s="180">
        <v>278</v>
      </c>
      <c r="D23" s="332">
        <v>0.99905019875470502</v>
      </c>
    </row>
    <row r="24" spans="1:4" s="181" customFormat="1">
      <c r="A24" s="178">
        <v>15</v>
      </c>
      <c r="B24" s="179" t="s">
        <v>67</v>
      </c>
      <c r="C24" s="180">
        <v>239</v>
      </c>
      <c r="D24" s="332">
        <v>0.96739015724487276</v>
      </c>
    </row>
    <row r="25" spans="1:4" s="181" customFormat="1">
      <c r="A25" s="178">
        <v>16</v>
      </c>
      <c r="B25" s="179" t="s">
        <v>131</v>
      </c>
      <c r="C25" s="180">
        <v>323</v>
      </c>
      <c r="D25" s="332">
        <v>0.91110563900517105</v>
      </c>
    </row>
    <row r="26" spans="1:4" s="181" customFormat="1">
      <c r="A26" s="178">
        <v>17</v>
      </c>
      <c r="B26" s="179" t="s">
        <v>132</v>
      </c>
      <c r="C26" s="180">
        <v>229</v>
      </c>
      <c r="D26" s="332">
        <v>0.8653744679354135</v>
      </c>
    </row>
    <row r="27" spans="1:4" s="181" customFormat="1" ht="37.5">
      <c r="A27" s="178">
        <v>18</v>
      </c>
      <c r="B27" s="179" t="s">
        <v>133</v>
      </c>
      <c r="C27" s="180">
        <v>172</v>
      </c>
      <c r="D27" s="332">
        <v>0.7457698666760475</v>
      </c>
    </row>
    <row r="28" spans="1:4" s="181" customFormat="1">
      <c r="A28" s="178">
        <v>19</v>
      </c>
      <c r="B28" s="179" t="s">
        <v>70</v>
      </c>
      <c r="C28" s="180">
        <v>172</v>
      </c>
      <c r="D28" s="332">
        <v>0.61209413585675587</v>
      </c>
    </row>
    <row r="29" spans="1:4" s="181" customFormat="1">
      <c r="A29" s="178">
        <v>20</v>
      </c>
      <c r="B29" s="179" t="s">
        <v>80</v>
      </c>
      <c r="C29" s="180">
        <v>132</v>
      </c>
      <c r="D29" s="332">
        <v>0.50304288176733392</v>
      </c>
    </row>
    <row r="30" spans="1:4" s="181" customFormat="1">
      <c r="A30" s="178">
        <v>21</v>
      </c>
      <c r="B30" s="179" t="s">
        <v>73</v>
      </c>
      <c r="C30" s="180">
        <v>195</v>
      </c>
      <c r="D30" s="332">
        <v>0.46082949308755761</v>
      </c>
    </row>
    <row r="31" spans="1:4" ht="37.5">
      <c r="A31" s="178">
        <v>22</v>
      </c>
      <c r="B31" s="179" t="s">
        <v>89</v>
      </c>
      <c r="C31" s="180">
        <v>74</v>
      </c>
      <c r="D31" s="332">
        <v>0.30956485031835934</v>
      </c>
    </row>
    <row r="32" spans="1:4">
      <c r="A32" s="178">
        <v>23</v>
      </c>
      <c r="B32" s="179" t="s">
        <v>134</v>
      </c>
      <c r="C32" s="180">
        <v>85</v>
      </c>
      <c r="D32" s="332">
        <v>0.29549372075843389</v>
      </c>
    </row>
    <row r="33" spans="1:4">
      <c r="A33" s="178">
        <v>24</v>
      </c>
      <c r="B33" s="179" t="s">
        <v>69</v>
      </c>
      <c r="C33" s="180">
        <v>81</v>
      </c>
      <c r="D33" s="332">
        <v>0.26735146163858303</v>
      </c>
    </row>
    <row r="34" spans="1:4" ht="37.5">
      <c r="A34" s="178">
        <v>25</v>
      </c>
      <c r="B34" s="179" t="s">
        <v>92</v>
      </c>
      <c r="C34" s="180">
        <v>67</v>
      </c>
      <c r="D34" s="332">
        <v>0.2286558553487881</v>
      </c>
    </row>
    <row r="35" spans="1:4">
      <c r="A35" s="178">
        <v>26</v>
      </c>
      <c r="B35" s="179" t="s">
        <v>84</v>
      </c>
      <c r="C35" s="180">
        <v>79</v>
      </c>
      <c r="D35" s="332">
        <v>0.2145847257888627</v>
      </c>
    </row>
    <row r="36" spans="1:4">
      <c r="A36" s="178">
        <v>27</v>
      </c>
      <c r="B36" s="179" t="s">
        <v>81</v>
      </c>
      <c r="C36" s="180">
        <v>58</v>
      </c>
      <c r="D36" s="332">
        <v>0.21106694339888135</v>
      </c>
    </row>
    <row r="37" spans="1:4">
      <c r="A37" s="178">
        <v>28</v>
      </c>
      <c r="B37" s="179" t="s">
        <v>74</v>
      </c>
      <c r="C37" s="180">
        <v>40</v>
      </c>
      <c r="D37" s="332">
        <v>0.16533577232912372</v>
      </c>
    </row>
    <row r="38" spans="1:4">
      <c r="A38" s="178">
        <v>29</v>
      </c>
      <c r="B38" s="179" t="s">
        <v>68</v>
      </c>
      <c r="C38" s="180">
        <v>45</v>
      </c>
      <c r="D38" s="332">
        <v>0.12312238364934745</v>
      </c>
    </row>
    <row r="39" spans="1:4">
      <c r="A39" s="182">
        <v>30</v>
      </c>
      <c r="B39" s="183" t="s">
        <v>93</v>
      </c>
      <c r="C39" s="184">
        <v>58</v>
      </c>
      <c r="D39" s="332">
        <v>0.20051359622893727</v>
      </c>
    </row>
  </sheetData>
  <mergeCells count="6">
    <mergeCell ref="A9:B9"/>
    <mergeCell ref="C1:D1"/>
    <mergeCell ref="A2:D2"/>
    <mergeCell ref="A3:D3"/>
    <mergeCell ref="A4:D4"/>
    <mergeCell ref="A6:D6"/>
  </mergeCells>
  <printOptions horizontalCentered="1"/>
  <pageMargins left="0.19685039370078741" right="0.19685039370078741" top="0.39370078740157483" bottom="0.19685039370078741" header="0.19685039370078741" footer="0.19685039370078741"/>
  <pageSetup paperSize="9" fitToHeight="100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2"/>
  <sheetViews>
    <sheetView view="pageBreakPreview" zoomScale="80" zoomScaleNormal="100" zoomScaleSheetLayoutView="80" workbookViewId="0">
      <selection activeCell="R8" sqref="R8"/>
    </sheetView>
  </sheetViews>
  <sheetFormatPr defaultRowHeight="16.5"/>
  <cols>
    <col min="1" max="1" width="3.5546875" style="192" bestFit="1" customWidth="1"/>
    <col min="2" max="2" width="16.5546875" style="205" customWidth="1"/>
    <col min="3" max="3" width="10.33203125" style="205" bestFit="1" customWidth="1"/>
    <col min="4" max="4" width="10.33203125" style="192" bestFit="1" customWidth="1"/>
    <col min="5" max="5" width="13.109375" style="192" bestFit="1" customWidth="1"/>
    <col min="6" max="6" width="10.33203125" style="192" bestFit="1" customWidth="1"/>
    <col min="7" max="7" width="7.6640625" style="192" bestFit="1" customWidth="1"/>
    <col min="8" max="8" width="10.33203125" style="192" bestFit="1" customWidth="1"/>
    <col min="9" max="9" width="6.5546875" style="192" bestFit="1" customWidth="1"/>
    <col min="10" max="10" width="10.33203125" style="192" bestFit="1" customWidth="1"/>
    <col min="11" max="11" width="6.5546875" style="192" bestFit="1" customWidth="1"/>
    <col min="12" max="12" width="10.33203125" style="192" bestFit="1" customWidth="1"/>
    <col min="13" max="13" width="6.5546875" style="192" bestFit="1" customWidth="1"/>
    <col min="14" max="14" width="10.33203125" style="192" bestFit="1" customWidth="1"/>
    <col min="15" max="15" width="7.5546875" style="192" bestFit="1" customWidth="1"/>
    <col min="16" max="16" width="6.88671875" style="192" bestFit="1" customWidth="1"/>
    <col min="17" max="17" width="13.109375" style="192" bestFit="1" customWidth="1"/>
    <col min="18" max="18" width="6.44140625" style="192" bestFit="1" customWidth="1"/>
    <col min="19" max="16384" width="8.88671875" style="192"/>
  </cols>
  <sheetData>
    <row r="2" spans="1:19" ht="19.5">
      <c r="A2" s="407" t="s">
        <v>136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191"/>
    </row>
    <row r="3" spans="1:19" ht="19.5">
      <c r="A3" s="409" t="s">
        <v>41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191"/>
    </row>
    <row r="4" spans="1:19">
      <c r="A4" s="410"/>
      <c r="B4" s="410"/>
      <c r="C4" s="410"/>
      <c r="D4" s="410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411" t="s">
        <v>137</v>
      </c>
      <c r="P4" s="411"/>
      <c r="Q4" s="411"/>
      <c r="R4" s="411"/>
      <c r="S4" s="191"/>
    </row>
    <row r="5" spans="1:19" ht="16.5" customHeight="1">
      <c r="A5" s="404" t="s">
        <v>123</v>
      </c>
      <c r="B5" s="405" t="s">
        <v>138</v>
      </c>
      <c r="C5" s="405" t="s">
        <v>139</v>
      </c>
      <c r="D5" s="405"/>
      <c r="E5" s="405"/>
      <c r="F5" s="405"/>
      <c r="G5" s="405" t="s">
        <v>140</v>
      </c>
      <c r="H5" s="405"/>
      <c r="I5" s="405"/>
      <c r="J5" s="405"/>
      <c r="K5" s="405"/>
      <c r="L5" s="405"/>
      <c r="M5" s="405"/>
      <c r="N5" s="405"/>
      <c r="O5" s="406" t="s">
        <v>141</v>
      </c>
      <c r="P5" s="406"/>
      <c r="Q5" s="406"/>
      <c r="R5" s="406"/>
    </row>
    <row r="6" spans="1:19" ht="49.5" customHeight="1">
      <c r="A6" s="404"/>
      <c r="B6" s="405"/>
      <c r="C6" s="404" t="s">
        <v>142</v>
      </c>
      <c r="D6" s="404" t="s">
        <v>143</v>
      </c>
      <c r="E6" s="404" t="s">
        <v>144</v>
      </c>
      <c r="F6" s="404" t="s">
        <v>145</v>
      </c>
      <c r="G6" s="404" t="s">
        <v>142</v>
      </c>
      <c r="H6" s="404"/>
      <c r="I6" s="400" t="s">
        <v>143</v>
      </c>
      <c r="J6" s="401"/>
      <c r="K6" s="400" t="s">
        <v>146</v>
      </c>
      <c r="L6" s="401"/>
      <c r="M6" s="400" t="s">
        <v>145</v>
      </c>
      <c r="N6" s="401"/>
      <c r="O6" s="402" t="s">
        <v>142</v>
      </c>
      <c r="P6" s="402" t="s">
        <v>143</v>
      </c>
      <c r="Q6" s="402" t="s">
        <v>144</v>
      </c>
      <c r="R6" s="402" t="s">
        <v>145</v>
      </c>
    </row>
    <row r="7" spans="1:19" s="195" customFormat="1" ht="16.5" customHeight="1">
      <c r="A7" s="404"/>
      <c r="B7" s="405"/>
      <c r="C7" s="404"/>
      <c r="D7" s="404"/>
      <c r="E7" s="404"/>
      <c r="F7" s="404"/>
      <c r="G7" s="194" t="s">
        <v>147</v>
      </c>
      <c r="H7" s="194" t="s">
        <v>104</v>
      </c>
      <c r="I7" s="194" t="s">
        <v>147</v>
      </c>
      <c r="J7" s="194" t="s">
        <v>104</v>
      </c>
      <c r="K7" s="194" t="s">
        <v>147</v>
      </c>
      <c r="L7" s="194" t="s">
        <v>104</v>
      </c>
      <c r="M7" s="194" t="s">
        <v>147</v>
      </c>
      <c r="N7" s="194" t="s">
        <v>104</v>
      </c>
      <c r="O7" s="403"/>
      <c r="P7" s="403"/>
      <c r="Q7" s="403"/>
      <c r="R7" s="403"/>
    </row>
    <row r="8" spans="1:19">
      <c r="A8" s="399" t="s">
        <v>135</v>
      </c>
      <c r="B8" s="399"/>
      <c r="C8" s="196">
        <v>589300</v>
      </c>
      <c r="D8" s="196">
        <v>235700</v>
      </c>
      <c r="E8" s="196">
        <v>117900</v>
      </c>
      <c r="F8" s="196">
        <v>235700</v>
      </c>
      <c r="G8" s="197">
        <f>SUM(G9:G22)</f>
        <v>13570</v>
      </c>
      <c r="H8" s="196">
        <f t="shared" ref="H8:N8" si="0">SUM(H9:H22)</f>
        <v>419790.04380406998</v>
      </c>
      <c r="I8" s="197">
        <f t="shared" si="0"/>
        <v>5153</v>
      </c>
      <c r="J8" s="196">
        <f t="shared" si="0"/>
        <v>160036.88704172001</v>
      </c>
      <c r="K8" s="197">
        <f t="shared" si="0"/>
        <v>3897</v>
      </c>
      <c r="L8" s="196">
        <f t="shared" si="0"/>
        <v>118265.01750573001</v>
      </c>
      <c r="M8" s="197">
        <f t="shared" si="0"/>
        <v>4520</v>
      </c>
      <c r="N8" s="196">
        <f t="shared" si="0"/>
        <v>141488.13925661999</v>
      </c>
      <c r="O8" s="198">
        <f>+H8/C8</f>
        <v>0.71235371424413707</v>
      </c>
      <c r="P8" s="198">
        <f>+J8/D8</f>
        <v>0.67898551990547307</v>
      </c>
      <c r="Q8" s="198">
        <f>+L8/E8</f>
        <v>1.0030959924150127</v>
      </c>
      <c r="R8" s="198">
        <f>+N8/F8</f>
        <v>0.60028909315494272</v>
      </c>
    </row>
    <row r="9" spans="1:19" ht="39.75" customHeight="1">
      <c r="A9" s="199">
        <v>1</v>
      </c>
      <c r="B9" s="200" t="s">
        <v>148</v>
      </c>
      <c r="C9" s="201">
        <v>34500</v>
      </c>
      <c r="D9" s="201">
        <v>13800</v>
      </c>
      <c r="E9" s="201">
        <v>6900</v>
      </c>
      <c r="F9" s="201">
        <v>13800</v>
      </c>
      <c r="G9" s="202">
        <f>I9+K9+M9</f>
        <v>617</v>
      </c>
      <c r="H9" s="203">
        <f>J9+L9+N9</f>
        <v>20858.825000000001</v>
      </c>
      <c r="I9" s="202">
        <v>228</v>
      </c>
      <c r="J9" s="202">
        <v>7336.7240000000002</v>
      </c>
      <c r="K9" s="202">
        <v>181</v>
      </c>
      <c r="L9" s="202">
        <v>6940.4970000000003</v>
      </c>
      <c r="M9" s="202">
        <v>208</v>
      </c>
      <c r="N9" s="202">
        <v>6581.6040000000003</v>
      </c>
      <c r="O9" s="198">
        <f>+H9/C9</f>
        <v>0.60460362318840577</v>
      </c>
      <c r="P9" s="198">
        <f>+J9/D9</f>
        <v>0.53164666666666671</v>
      </c>
      <c r="Q9" s="204">
        <f>+L9/E9</f>
        <v>1.0058691304347827</v>
      </c>
      <c r="R9" s="198">
        <f>+N9/F9</f>
        <v>0.47692782608695655</v>
      </c>
    </row>
    <row r="10" spans="1:19" ht="39.75" customHeight="1">
      <c r="A10" s="199">
        <v>2</v>
      </c>
      <c r="B10" s="200" t="s">
        <v>149</v>
      </c>
      <c r="C10" s="201">
        <v>55300</v>
      </c>
      <c r="D10" s="201">
        <v>22100</v>
      </c>
      <c r="E10" s="201">
        <v>11100</v>
      </c>
      <c r="F10" s="201">
        <v>22100</v>
      </c>
      <c r="G10" s="202">
        <f t="shared" ref="G10:H22" si="1">I10+K10+M10</f>
        <v>2625</v>
      </c>
      <c r="H10" s="203">
        <f t="shared" si="1"/>
        <v>71398.991600000008</v>
      </c>
      <c r="I10" s="202">
        <v>1160</v>
      </c>
      <c r="J10" s="202">
        <v>32957.504000000001</v>
      </c>
      <c r="K10" s="202">
        <v>835</v>
      </c>
      <c r="L10" s="202">
        <v>21329.008000000002</v>
      </c>
      <c r="M10" s="202">
        <v>630</v>
      </c>
      <c r="N10" s="202">
        <v>17112.479599999999</v>
      </c>
      <c r="O10" s="198">
        <f t="shared" ref="O10:O22" si="2">+H10/C10</f>
        <v>1.2911210054249549</v>
      </c>
      <c r="P10" s="198">
        <f t="shared" ref="P10:P22" si="3">+J10/D10</f>
        <v>1.4912897737556561</v>
      </c>
      <c r="Q10" s="204">
        <f t="shared" ref="Q10:Q22" si="4">+L10/E10</f>
        <v>1.9215322522522524</v>
      </c>
      <c r="R10" s="198">
        <f t="shared" ref="R10:R22" si="5">+N10/F10</f>
        <v>0.7743203438914027</v>
      </c>
    </row>
    <row r="11" spans="1:19" ht="39.75" customHeight="1">
      <c r="A11" s="199">
        <v>3</v>
      </c>
      <c r="B11" s="200" t="s">
        <v>150</v>
      </c>
      <c r="C11" s="201">
        <v>33900</v>
      </c>
      <c r="D11" s="201">
        <v>13600</v>
      </c>
      <c r="E11" s="201">
        <v>6800</v>
      </c>
      <c r="F11" s="201">
        <v>13600</v>
      </c>
      <c r="G11" s="202">
        <f t="shared" si="1"/>
        <v>596</v>
      </c>
      <c r="H11" s="203">
        <f t="shared" si="1"/>
        <v>20545.896000000001</v>
      </c>
      <c r="I11" s="202">
        <v>198</v>
      </c>
      <c r="J11" s="202">
        <v>6454.9180000000006</v>
      </c>
      <c r="K11" s="202">
        <v>210</v>
      </c>
      <c r="L11" s="202">
        <v>7564.6100000000006</v>
      </c>
      <c r="M11" s="202">
        <v>188</v>
      </c>
      <c r="N11" s="202">
        <v>6526.3680000000004</v>
      </c>
      <c r="O11" s="198">
        <f t="shared" si="2"/>
        <v>0.60607362831858413</v>
      </c>
      <c r="P11" s="198">
        <f t="shared" si="3"/>
        <v>0.47462632352941181</v>
      </c>
      <c r="Q11" s="204">
        <f t="shared" si="4"/>
        <v>1.1124426470588236</v>
      </c>
      <c r="R11" s="198">
        <f t="shared" si="5"/>
        <v>0.47988000000000003</v>
      </c>
    </row>
    <row r="12" spans="1:19" ht="39.75" customHeight="1">
      <c r="A12" s="199">
        <v>4</v>
      </c>
      <c r="B12" s="200" t="s">
        <v>151</v>
      </c>
      <c r="C12" s="201">
        <v>28900</v>
      </c>
      <c r="D12" s="201">
        <v>11600</v>
      </c>
      <c r="E12" s="201">
        <v>5800</v>
      </c>
      <c r="F12" s="201">
        <v>11600</v>
      </c>
      <c r="G12" s="202">
        <f t="shared" si="1"/>
        <v>521</v>
      </c>
      <c r="H12" s="203">
        <f t="shared" si="1"/>
        <v>16407.939999999999</v>
      </c>
      <c r="I12" s="202">
        <v>122</v>
      </c>
      <c r="J12" s="202">
        <v>3958.5</v>
      </c>
      <c r="K12" s="202">
        <v>196</v>
      </c>
      <c r="L12" s="202">
        <v>6385.4</v>
      </c>
      <c r="M12" s="202">
        <v>203</v>
      </c>
      <c r="N12" s="202">
        <v>6064.04</v>
      </c>
      <c r="O12" s="198">
        <f t="shared" si="2"/>
        <v>0.5677487889273356</v>
      </c>
      <c r="P12" s="198">
        <f t="shared" si="3"/>
        <v>0.34125</v>
      </c>
      <c r="Q12" s="204">
        <f t="shared" si="4"/>
        <v>1.1009310344827585</v>
      </c>
      <c r="R12" s="198">
        <f t="shared" si="5"/>
        <v>0.52276206896551725</v>
      </c>
    </row>
    <row r="13" spans="1:19" ht="39.75" customHeight="1">
      <c r="A13" s="199">
        <v>5</v>
      </c>
      <c r="B13" s="200" t="s">
        <v>152</v>
      </c>
      <c r="C13" s="201">
        <v>55800</v>
      </c>
      <c r="D13" s="201">
        <v>22300</v>
      </c>
      <c r="E13" s="201">
        <v>11200</v>
      </c>
      <c r="F13" s="201">
        <v>22300</v>
      </c>
      <c r="G13" s="202">
        <f t="shared" si="1"/>
        <v>707</v>
      </c>
      <c r="H13" s="203">
        <f t="shared" si="1"/>
        <v>25216</v>
      </c>
      <c r="I13" s="202">
        <v>242</v>
      </c>
      <c r="J13" s="202">
        <v>8781</v>
      </c>
      <c r="K13" s="202">
        <v>224</v>
      </c>
      <c r="L13" s="202">
        <v>8409</v>
      </c>
      <c r="M13" s="202">
        <v>241</v>
      </c>
      <c r="N13" s="202">
        <v>8026</v>
      </c>
      <c r="O13" s="198">
        <f t="shared" si="2"/>
        <v>0.45189964157706092</v>
      </c>
      <c r="P13" s="198">
        <f t="shared" si="3"/>
        <v>0.39376681614349773</v>
      </c>
      <c r="Q13" s="204">
        <f t="shared" si="4"/>
        <v>0.75080357142857146</v>
      </c>
      <c r="R13" s="198">
        <f t="shared" si="5"/>
        <v>0.35991031390134531</v>
      </c>
    </row>
    <row r="14" spans="1:19" ht="39.75" customHeight="1">
      <c r="A14" s="199">
        <v>6</v>
      </c>
      <c r="B14" s="200" t="s">
        <v>153</v>
      </c>
      <c r="C14" s="201">
        <v>29600</v>
      </c>
      <c r="D14" s="201">
        <v>11800</v>
      </c>
      <c r="E14" s="201">
        <v>5900</v>
      </c>
      <c r="F14" s="201">
        <v>11800</v>
      </c>
      <c r="G14" s="202">
        <f t="shared" si="1"/>
        <v>566</v>
      </c>
      <c r="H14" s="203">
        <f t="shared" si="1"/>
        <v>16437.900000000001</v>
      </c>
      <c r="I14" s="202">
        <v>125</v>
      </c>
      <c r="J14" s="202">
        <v>3700.3</v>
      </c>
      <c r="K14" s="202">
        <v>263</v>
      </c>
      <c r="L14" s="202">
        <v>7895.7</v>
      </c>
      <c r="M14" s="202">
        <v>178</v>
      </c>
      <c r="N14" s="202">
        <v>4841.8999999999996</v>
      </c>
      <c r="O14" s="198">
        <f t="shared" si="2"/>
        <v>0.55533445945945947</v>
      </c>
      <c r="P14" s="198">
        <f t="shared" si="3"/>
        <v>0.31358474576271189</v>
      </c>
      <c r="Q14" s="204">
        <f t="shared" si="4"/>
        <v>1.3382542372881356</v>
      </c>
      <c r="R14" s="198">
        <f t="shared" si="5"/>
        <v>0.41033050847457625</v>
      </c>
    </row>
    <row r="15" spans="1:19" ht="39.75" customHeight="1">
      <c r="A15" s="199">
        <v>7</v>
      </c>
      <c r="B15" s="200" t="s">
        <v>154</v>
      </c>
      <c r="C15" s="201">
        <v>54800</v>
      </c>
      <c r="D15" s="201">
        <v>21900</v>
      </c>
      <c r="E15" s="201">
        <v>1100</v>
      </c>
      <c r="F15" s="201">
        <v>21900</v>
      </c>
      <c r="G15" s="202">
        <f t="shared" si="1"/>
        <v>1608</v>
      </c>
      <c r="H15" s="203">
        <f t="shared" si="1"/>
        <v>49859</v>
      </c>
      <c r="I15" s="202">
        <v>579</v>
      </c>
      <c r="J15" s="202">
        <v>18040</v>
      </c>
      <c r="K15" s="202">
        <v>368</v>
      </c>
      <c r="L15" s="202">
        <v>10947</v>
      </c>
      <c r="M15" s="202">
        <v>661</v>
      </c>
      <c r="N15" s="202">
        <v>20872</v>
      </c>
      <c r="O15" s="198">
        <f t="shared" si="2"/>
        <v>0.90983576642335762</v>
      </c>
      <c r="P15" s="198">
        <f t="shared" si="3"/>
        <v>0.82374429223744294</v>
      </c>
      <c r="Q15" s="204">
        <f t="shared" si="4"/>
        <v>9.9518181818181812</v>
      </c>
      <c r="R15" s="198">
        <f t="shared" si="5"/>
        <v>0.95305936073059361</v>
      </c>
    </row>
    <row r="16" spans="1:19" ht="39.75" customHeight="1">
      <c r="A16" s="199">
        <v>8</v>
      </c>
      <c r="B16" s="200" t="s">
        <v>155</v>
      </c>
      <c r="C16" s="201">
        <v>63700</v>
      </c>
      <c r="D16" s="201">
        <v>25500</v>
      </c>
      <c r="E16" s="201">
        <v>12700</v>
      </c>
      <c r="F16" s="201">
        <v>25500</v>
      </c>
      <c r="G16" s="202">
        <f t="shared" si="1"/>
        <v>940</v>
      </c>
      <c r="H16" s="203">
        <f t="shared" si="1"/>
        <v>30688.1</v>
      </c>
      <c r="I16" s="202">
        <v>352</v>
      </c>
      <c r="J16" s="202">
        <v>11350.999999999996</v>
      </c>
      <c r="K16" s="202">
        <v>202</v>
      </c>
      <c r="L16" s="202">
        <v>6144.3</v>
      </c>
      <c r="M16" s="202">
        <v>386</v>
      </c>
      <c r="N16" s="202">
        <v>13192.800000000001</v>
      </c>
      <c r="O16" s="198">
        <f t="shared" si="2"/>
        <v>0.48175981161695447</v>
      </c>
      <c r="P16" s="198">
        <f t="shared" si="3"/>
        <v>0.44513725490196066</v>
      </c>
      <c r="Q16" s="204">
        <f t="shared" si="4"/>
        <v>0.48380314960629922</v>
      </c>
      <c r="R16" s="198">
        <f t="shared" si="5"/>
        <v>0.51736470588235295</v>
      </c>
    </row>
    <row r="17" spans="1:18" ht="39.75" customHeight="1">
      <c r="A17" s="199">
        <v>9</v>
      </c>
      <c r="B17" s="200" t="s">
        <v>156</v>
      </c>
      <c r="C17" s="201">
        <v>43300</v>
      </c>
      <c r="D17" s="201">
        <v>17300</v>
      </c>
      <c r="E17" s="201">
        <v>8700</v>
      </c>
      <c r="F17" s="201">
        <v>17300</v>
      </c>
      <c r="G17" s="202">
        <f t="shared" si="1"/>
        <v>1081</v>
      </c>
      <c r="H17" s="203">
        <f t="shared" si="1"/>
        <v>34697</v>
      </c>
      <c r="I17" s="202">
        <v>449</v>
      </c>
      <c r="J17" s="202">
        <v>14626</v>
      </c>
      <c r="K17" s="202">
        <v>257</v>
      </c>
      <c r="L17" s="202">
        <v>8449</v>
      </c>
      <c r="M17" s="202">
        <v>375</v>
      </c>
      <c r="N17" s="202">
        <v>11622</v>
      </c>
      <c r="O17" s="198">
        <f t="shared" si="2"/>
        <v>0.80131639722863746</v>
      </c>
      <c r="P17" s="198">
        <f t="shared" si="3"/>
        <v>0.84543352601156074</v>
      </c>
      <c r="Q17" s="204">
        <f t="shared" si="4"/>
        <v>0.97114942528735637</v>
      </c>
      <c r="R17" s="198">
        <f t="shared" si="5"/>
        <v>0.67179190751445084</v>
      </c>
    </row>
    <row r="18" spans="1:18" ht="39.75" customHeight="1">
      <c r="A18" s="199">
        <v>10</v>
      </c>
      <c r="B18" s="200" t="s">
        <v>157</v>
      </c>
      <c r="C18" s="201">
        <v>23600</v>
      </c>
      <c r="D18" s="201">
        <v>9400</v>
      </c>
      <c r="E18" s="201">
        <v>4700</v>
      </c>
      <c r="F18" s="201">
        <v>9400</v>
      </c>
      <c r="G18" s="202">
        <f t="shared" si="1"/>
        <v>478</v>
      </c>
      <c r="H18" s="203">
        <f t="shared" si="1"/>
        <v>15647.85</v>
      </c>
      <c r="I18" s="202">
        <v>186</v>
      </c>
      <c r="J18" s="202">
        <v>5817.85</v>
      </c>
      <c r="K18" s="202">
        <v>137</v>
      </c>
      <c r="L18" s="202">
        <v>4444</v>
      </c>
      <c r="M18" s="202">
        <v>155</v>
      </c>
      <c r="N18" s="202">
        <v>5386</v>
      </c>
      <c r="O18" s="198">
        <f t="shared" si="2"/>
        <v>0.66304449152542377</v>
      </c>
      <c r="P18" s="198">
        <f t="shared" si="3"/>
        <v>0.61892021276595743</v>
      </c>
      <c r="Q18" s="204">
        <f t="shared" si="4"/>
        <v>0.94553191489361699</v>
      </c>
      <c r="R18" s="198">
        <f t="shared" si="5"/>
        <v>0.57297872340425537</v>
      </c>
    </row>
    <row r="19" spans="1:18" ht="39.75" customHeight="1">
      <c r="A19" s="199">
        <v>11</v>
      </c>
      <c r="B19" s="200" t="s">
        <v>158</v>
      </c>
      <c r="C19" s="201">
        <v>51400</v>
      </c>
      <c r="D19" s="201">
        <v>20600</v>
      </c>
      <c r="E19" s="201">
        <v>10300</v>
      </c>
      <c r="F19" s="201">
        <v>20600</v>
      </c>
      <c r="G19" s="202">
        <f t="shared" si="1"/>
        <v>698</v>
      </c>
      <c r="H19" s="203">
        <f t="shared" si="1"/>
        <v>22267.692394999998</v>
      </c>
      <c r="I19" s="202">
        <v>248</v>
      </c>
      <c r="J19" s="202">
        <v>7850.9363950000006</v>
      </c>
      <c r="K19" s="202">
        <v>285</v>
      </c>
      <c r="L19" s="202">
        <v>9160.1180000000004</v>
      </c>
      <c r="M19" s="202">
        <v>165</v>
      </c>
      <c r="N19" s="202">
        <v>5256.6379999999999</v>
      </c>
      <c r="O19" s="198">
        <f t="shared" si="2"/>
        <v>0.43322358745136186</v>
      </c>
      <c r="P19" s="198">
        <f t="shared" si="3"/>
        <v>0.38111341723300973</v>
      </c>
      <c r="Q19" s="204">
        <f t="shared" si="4"/>
        <v>0.88933184466019422</v>
      </c>
      <c r="R19" s="198">
        <f t="shared" si="5"/>
        <v>0.25517660194174757</v>
      </c>
    </row>
    <row r="20" spans="1:18" ht="39.75" customHeight="1">
      <c r="A20" s="199">
        <v>12</v>
      </c>
      <c r="B20" s="200" t="s">
        <v>159</v>
      </c>
      <c r="C20" s="201">
        <v>6300</v>
      </c>
      <c r="D20" s="201">
        <v>25200</v>
      </c>
      <c r="E20" s="201">
        <v>12600</v>
      </c>
      <c r="F20" s="201">
        <v>25200</v>
      </c>
      <c r="G20" s="202">
        <f t="shared" si="1"/>
        <v>2346</v>
      </c>
      <c r="H20" s="203">
        <f t="shared" si="1"/>
        <v>70936.388809069991</v>
      </c>
      <c r="I20" s="202">
        <v>1015</v>
      </c>
      <c r="J20" s="202">
        <v>31624.454646719998</v>
      </c>
      <c r="K20" s="202">
        <v>525</v>
      </c>
      <c r="L20" s="202">
        <v>13388.864505730002</v>
      </c>
      <c r="M20" s="202">
        <v>806</v>
      </c>
      <c r="N20" s="202">
        <v>25923.069656619999</v>
      </c>
      <c r="O20" s="198">
        <f t="shared" si="2"/>
        <v>11.259744255407934</v>
      </c>
      <c r="P20" s="198">
        <f t="shared" si="3"/>
        <v>1.2549386764571429</v>
      </c>
      <c r="Q20" s="204">
        <f t="shared" si="4"/>
        <v>1.0626082941055557</v>
      </c>
      <c r="R20" s="198">
        <f t="shared" si="5"/>
        <v>1.0286932403420634</v>
      </c>
    </row>
    <row r="21" spans="1:18" ht="39.75" customHeight="1">
      <c r="A21" s="199">
        <v>13</v>
      </c>
      <c r="B21" s="200" t="s">
        <v>160</v>
      </c>
      <c r="C21" s="201">
        <v>3100</v>
      </c>
      <c r="D21" s="201">
        <v>12400</v>
      </c>
      <c r="E21" s="201">
        <v>6200</v>
      </c>
      <c r="F21" s="201">
        <v>12400</v>
      </c>
      <c r="G21" s="202">
        <f t="shared" si="1"/>
        <v>648</v>
      </c>
      <c r="H21" s="203">
        <f t="shared" si="1"/>
        <v>19902.36</v>
      </c>
      <c r="I21" s="202">
        <v>202</v>
      </c>
      <c r="J21" s="202">
        <v>5944.1</v>
      </c>
      <c r="K21" s="202">
        <v>174</v>
      </c>
      <c r="L21" s="202">
        <v>5668.8200000000006</v>
      </c>
      <c r="M21" s="202">
        <v>272</v>
      </c>
      <c r="N21" s="202">
        <v>8289.44</v>
      </c>
      <c r="O21" s="198">
        <f t="shared" si="2"/>
        <v>6.4201161290322579</v>
      </c>
      <c r="P21" s="198">
        <f t="shared" si="3"/>
        <v>0.47936290322580649</v>
      </c>
      <c r="Q21" s="204">
        <f t="shared" si="4"/>
        <v>0.91432580645161299</v>
      </c>
      <c r="R21" s="198">
        <f t="shared" si="5"/>
        <v>0.66850322580645161</v>
      </c>
    </row>
    <row r="22" spans="1:18" ht="39.75" customHeight="1">
      <c r="A22" s="199">
        <v>14</v>
      </c>
      <c r="B22" s="200" t="s">
        <v>161</v>
      </c>
      <c r="C22" s="201">
        <v>20600</v>
      </c>
      <c r="D22" s="201">
        <v>8200</v>
      </c>
      <c r="E22" s="201">
        <v>4100</v>
      </c>
      <c r="F22" s="201">
        <v>8200</v>
      </c>
      <c r="G22" s="202">
        <f t="shared" si="1"/>
        <v>139</v>
      </c>
      <c r="H22" s="203">
        <f t="shared" si="1"/>
        <v>4926.1000000000004</v>
      </c>
      <c r="I22" s="202">
        <v>47</v>
      </c>
      <c r="J22" s="202">
        <v>1593.6</v>
      </c>
      <c r="K22" s="202">
        <v>40</v>
      </c>
      <c r="L22" s="202">
        <v>1538.7</v>
      </c>
      <c r="M22" s="202">
        <v>52</v>
      </c>
      <c r="N22" s="202">
        <v>1793.7999999999997</v>
      </c>
      <c r="O22" s="198">
        <f t="shared" si="2"/>
        <v>0.23913106796116507</v>
      </c>
      <c r="P22" s="198">
        <f t="shared" si="3"/>
        <v>0.19434146341463412</v>
      </c>
      <c r="Q22" s="204">
        <f t="shared" si="4"/>
        <v>0.37529268292682927</v>
      </c>
      <c r="R22" s="198">
        <f t="shared" si="5"/>
        <v>0.21875609756097558</v>
      </c>
    </row>
  </sheetData>
  <mergeCells count="22">
    <mergeCell ref="G6:H6"/>
    <mergeCell ref="I6:J6"/>
    <mergeCell ref="A2:R2"/>
    <mergeCell ref="A3:R3"/>
    <mergeCell ref="A4:D4"/>
    <mergeCell ref="O4:R4"/>
    <mergeCell ref="A8:B8"/>
    <mergeCell ref="K6:L6"/>
    <mergeCell ref="M6:N6"/>
    <mergeCell ref="O6:O7"/>
    <mergeCell ref="P6:P7"/>
    <mergeCell ref="A5:A7"/>
    <mergeCell ref="B5:B7"/>
    <mergeCell ref="C5:F5"/>
    <mergeCell ref="G5:N5"/>
    <mergeCell ref="O5:R5"/>
    <mergeCell ref="Q6:Q7"/>
    <mergeCell ref="R6:R7"/>
    <mergeCell ref="C6:C7"/>
    <mergeCell ref="D6:D7"/>
    <mergeCell ref="E6:E7"/>
    <mergeCell ref="F6:F7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68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2"/>
  <sheetViews>
    <sheetView view="pageBreakPreview" zoomScale="75" zoomScaleNormal="85" zoomScaleSheetLayoutView="75" workbookViewId="0">
      <selection activeCell="D8" sqref="D8:E8"/>
    </sheetView>
  </sheetViews>
  <sheetFormatPr defaultRowHeight="18.75"/>
  <cols>
    <col min="1" max="1" width="8.88671875" style="206"/>
    <col min="2" max="2" width="5.21875" style="206" customWidth="1"/>
    <col min="3" max="3" width="19.5546875" style="207" customWidth="1"/>
    <col min="4" max="4" width="22.5546875" style="208" customWidth="1"/>
    <col min="5" max="5" width="32.109375" style="207" customWidth="1"/>
    <col min="6" max="16384" width="8.88671875" style="206"/>
  </cols>
  <sheetData>
    <row r="2" spans="2:5" ht="20.25">
      <c r="B2" s="412" t="s">
        <v>175</v>
      </c>
      <c r="C2" s="412"/>
      <c r="D2" s="412"/>
      <c r="E2" s="412"/>
    </row>
    <row r="3" spans="2:5" ht="20.25">
      <c r="B3" s="412" t="s">
        <v>176</v>
      </c>
      <c r="C3" s="412"/>
      <c r="D3" s="412"/>
      <c r="E3" s="412"/>
    </row>
    <row r="4" spans="2:5" ht="20.25">
      <c r="B4" s="412" t="s">
        <v>177</v>
      </c>
      <c r="C4" s="412"/>
      <c r="D4" s="412"/>
      <c r="E4" s="412"/>
    </row>
    <row r="5" spans="2:5" ht="20.25">
      <c r="B5" s="413" t="s">
        <v>41</v>
      </c>
      <c r="C5" s="413"/>
      <c r="D5" s="413"/>
      <c r="E5" s="413"/>
    </row>
    <row r="6" spans="2:5" ht="9" customHeight="1">
      <c r="B6" s="209"/>
      <c r="C6" s="209"/>
      <c r="D6" s="209"/>
      <c r="E6" s="209"/>
    </row>
    <row r="7" spans="2:5" ht="97.5">
      <c r="B7" s="210" t="s">
        <v>97</v>
      </c>
      <c r="C7" s="211" t="s">
        <v>15</v>
      </c>
      <c r="D7" s="211" t="s">
        <v>178</v>
      </c>
      <c r="E7" s="211" t="s">
        <v>179</v>
      </c>
    </row>
    <row r="8" spans="2:5" ht="34.5" customHeight="1">
      <c r="B8" s="414" t="s">
        <v>135</v>
      </c>
      <c r="C8" s="415"/>
      <c r="D8" s="212">
        <f>SUM(D9:D22)</f>
        <v>307</v>
      </c>
      <c r="E8" s="212">
        <f>SUM(E9:E22)</f>
        <v>1324</v>
      </c>
    </row>
    <row r="9" spans="2:5" s="213" customFormat="1" ht="42" customHeight="1">
      <c r="B9" s="214">
        <v>1</v>
      </c>
      <c r="C9" s="215" t="s">
        <v>180</v>
      </c>
      <c r="D9" s="216">
        <v>12</v>
      </c>
      <c r="E9" s="217">
        <v>33</v>
      </c>
    </row>
    <row r="10" spans="2:5" s="213" customFormat="1" ht="42" customHeight="1">
      <c r="B10" s="218">
        <v>2</v>
      </c>
      <c r="C10" s="219" t="s">
        <v>181</v>
      </c>
      <c r="D10" s="220">
        <v>16</v>
      </c>
      <c r="E10" s="221">
        <v>28</v>
      </c>
    </row>
    <row r="11" spans="2:5" s="213" customFormat="1" ht="42" customHeight="1">
      <c r="B11" s="218">
        <v>3</v>
      </c>
      <c r="C11" s="219" t="s">
        <v>150</v>
      </c>
      <c r="D11" s="220">
        <v>55</v>
      </c>
      <c r="E11" s="221">
        <v>308</v>
      </c>
    </row>
    <row r="12" spans="2:5" s="213" customFormat="1" ht="42" customHeight="1">
      <c r="B12" s="218">
        <v>4</v>
      </c>
      <c r="C12" s="219" t="s">
        <v>151</v>
      </c>
      <c r="D12" s="220">
        <v>8</v>
      </c>
      <c r="E12" s="221">
        <v>16</v>
      </c>
    </row>
    <row r="13" spans="2:5" s="213" customFormat="1" ht="42" customHeight="1">
      <c r="B13" s="218">
        <v>5</v>
      </c>
      <c r="C13" s="219" t="s">
        <v>152</v>
      </c>
      <c r="D13" s="220">
        <v>16</v>
      </c>
      <c r="E13" s="221">
        <v>40</v>
      </c>
    </row>
    <row r="14" spans="2:5" s="213" customFormat="1" ht="42" customHeight="1">
      <c r="B14" s="218">
        <v>6</v>
      </c>
      <c r="C14" s="219" t="s">
        <v>153</v>
      </c>
      <c r="D14" s="220">
        <v>7</v>
      </c>
      <c r="E14" s="221">
        <v>14</v>
      </c>
    </row>
    <row r="15" spans="2:5" s="213" customFormat="1" ht="42" customHeight="1">
      <c r="B15" s="218">
        <v>7</v>
      </c>
      <c r="C15" s="219" t="s">
        <v>154</v>
      </c>
      <c r="D15" s="220">
        <v>10</v>
      </c>
      <c r="E15" s="221">
        <v>18</v>
      </c>
    </row>
    <row r="16" spans="2:5" s="213" customFormat="1" ht="42" customHeight="1">
      <c r="B16" s="218">
        <v>8</v>
      </c>
      <c r="C16" s="219" t="s">
        <v>155</v>
      </c>
      <c r="D16" s="220">
        <v>47</v>
      </c>
      <c r="E16" s="221">
        <v>296</v>
      </c>
    </row>
    <row r="17" spans="2:5" s="213" customFormat="1" ht="42" customHeight="1">
      <c r="B17" s="218">
        <v>9</v>
      </c>
      <c r="C17" s="219" t="s">
        <v>157</v>
      </c>
      <c r="D17" s="220">
        <v>9</v>
      </c>
      <c r="E17" s="221">
        <v>17</v>
      </c>
    </row>
    <row r="18" spans="2:5" s="213" customFormat="1" ht="42" customHeight="1">
      <c r="B18" s="218">
        <v>10</v>
      </c>
      <c r="C18" s="219" t="s">
        <v>156</v>
      </c>
      <c r="D18" s="220">
        <v>24</v>
      </c>
      <c r="E18" s="221">
        <v>198</v>
      </c>
    </row>
    <row r="19" spans="2:5" s="213" customFormat="1" ht="42" customHeight="1">
      <c r="B19" s="218">
        <v>11</v>
      </c>
      <c r="C19" s="219" t="s">
        <v>158</v>
      </c>
      <c r="D19" s="220">
        <v>9</v>
      </c>
      <c r="E19" s="221">
        <v>47</v>
      </c>
    </row>
    <row r="20" spans="2:5" s="213" customFormat="1" ht="42" customHeight="1">
      <c r="B20" s="218">
        <v>12</v>
      </c>
      <c r="C20" s="219" t="s">
        <v>159</v>
      </c>
      <c r="D20" s="220">
        <v>28</v>
      </c>
      <c r="E20" s="221">
        <v>35</v>
      </c>
    </row>
    <row r="21" spans="2:5" s="213" customFormat="1" ht="42" customHeight="1">
      <c r="B21" s="218">
        <v>13</v>
      </c>
      <c r="C21" s="219" t="s">
        <v>160</v>
      </c>
      <c r="D21" s="220">
        <v>22</v>
      </c>
      <c r="E21" s="221">
        <v>204</v>
      </c>
    </row>
    <row r="22" spans="2:5" s="213" customFormat="1" ht="42" customHeight="1">
      <c r="B22" s="222">
        <v>14</v>
      </c>
      <c r="C22" s="223" t="s">
        <v>182</v>
      </c>
      <c r="D22" s="224">
        <v>44</v>
      </c>
      <c r="E22" s="225">
        <v>70</v>
      </c>
    </row>
  </sheetData>
  <mergeCells count="5">
    <mergeCell ref="B2:E2"/>
    <mergeCell ref="B3:E3"/>
    <mergeCell ref="B4:E4"/>
    <mergeCell ref="B5:E5"/>
    <mergeCell ref="B8:C8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99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view="pageBreakPreview" zoomScale="70" zoomScaleNormal="70" zoomScaleSheetLayoutView="70" workbookViewId="0">
      <selection activeCell="L16" sqref="L16"/>
    </sheetView>
  </sheetViews>
  <sheetFormatPr defaultRowHeight="15"/>
  <cols>
    <col min="1" max="1" width="3.5546875" style="226" bestFit="1" customWidth="1"/>
    <col min="2" max="2" width="18.109375" style="253" customWidth="1"/>
    <col min="3" max="3" width="9.109375" style="226" customWidth="1"/>
    <col min="4" max="4" width="5.77734375" style="226" bestFit="1" customWidth="1"/>
    <col min="5" max="5" width="17" style="226" bestFit="1" customWidth="1"/>
    <col min="6" max="6" width="9.44140625" style="226" customWidth="1"/>
    <col min="7" max="8" width="8.44140625" style="226" bestFit="1" customWidth="1"/>
    <col min="9" max="9" width="11.109375" style="226" bestFit="1" customWidth="1"/>
    <col min="10" max="10" width="8.44140625" style="226" bestFit="1" customWidth="1"/>
    <col min="11" max="11" width="9.33203125" style="226" bestFit="1" customWidth="1"/>
    <col min="12" max="12" width="12.44140625" style="226" customWidth="1"/>
    <col min="13" max="13" width="11.6640625" style="226" bestFit="1" customWidth="1"/>
    <col min="14" max="14" width="8.6640625" style="226" bestFit="1" customWidth="1"/>
    <col min="15" max="15" width="8.77734375" style="226" customWidth="1"/>
    <col min="16" max="16" width="8.5546875" style="226" bestFit="1" customWidth="1"/>
    <col min="17" max="17" width="8.44140625" style="226" bestFit="1" customWidth="1"/>
    <col min="18" max="18" width="9.109375" style="226" customWidth="1"/>
    <col min="19" max="16384" width="8.88671875" style="226"/>
  </cols>
  <sheetData>
    <row r="1" spans="1:18" ht="23.25">
      <c r="A1" s="396" t="s">
        <v>183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</row>
    <row r="2" spans="1:18" ht="23.25">
      <c r="A2" s="416" t="s">
        <v>41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</row>
    <row r="3" spans="1:18" ht="18.75">
      <c r="A3" s="417"/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</row>
    <row r="4" spans="1:18" s="230" customFormat="1" ht="48.75" customHeight="1">
      <c r="A4" s="227" t="s">
        <v>123</v>
      </c>
      <c r="B4" s="228" t="s">
        <v>184</v>
      </c>
      <c r="C4" s="418" t="s">
        <v>96</v>
      </c>
      <c r="D4" s="418"/>
      <c r="E4" s="229" t="s">
        <v>180</v>
      </c>
      <c r="F4" s="229" t="s">
        <v>181</v>
      </c>
      <c r="G4" s="229" t="s">
        <v>150</v>
      </c>
      <c r="H4" s="229" t="s">
        <v>151</v>
      </c>
      <c r="I4" s="229" t="s">
        <v>152</v>
      </c>
      <c r="J4" s="229" t="s">
        <v>153</v>
      </c>
      <c r="K4" s="229" t="s">
        <v>154</v>
      </c>
      <c r="L4" s="229" t="s">
        <v>155</v>
      </c>
      <c r="M4" s="229" t="s">
        <v>156</v>
      </c>
      <c r="N4" s="229" t="s">
        <v>157</v>
      </c>
      <c r="O4" s="229" t="s">
        <v>158</v>
      </c>
      <c r="P4" s="229" t="s">
        <v>159</v>
      </c>
      <c r="Q4" s="229" t="s">
        <v>160</v>
      </c>
      <c r="R4" s="229" t="s">
        <v>185</v>
      </c>
    </row>
    <row r="5" spans="1:18" s="234" customFormat="1" ht="28.5" customHeight="1">
      <c r="A5" s="419" t="s">
        <v>96</v>
      </c>
      <c r="B5" s="419"/>
      <c r="C5" s="231">
        <f>SUM(C6:C35)</f>
        <v>34600</v>
      </c>
      <c r="D5" s="232" t="s">
        <v>17</v>
      </c>
      <c r="E5" s="233">
        <f>SUM(E6:E35)</f>
        <v>1360</v>
      </c>
      <c r="F5" s="233">
        <f t="shared" ref="F5:R5" si="0">SUM(F6:F35)</f>
        <v>5474</v>
      </c>
      <c r="G5" s="233">
        <f t="shared" si="0"/>
        <v>2227</v>
      </c>
      <c r="H5" s="233">
        <f t="shared" si="0"/>
        <v>1204</v>
      </c>
      <c r="I5" s="233">
        <f t="shared" si="0"/>
        <v>1918</v>
      </c>
      <c r="J5" s="233">
        <f t="shared" si="0"/>
        <v>1515</v>
      </c>
      <c r="K5" s="233">
        <f t="shared" si="0"/>
        <v>3880</v>
      </c>
      <c r="L5" s="233">
        <f t="shared" si="0"/>
        <v>2296</v>
      </c>
      <c r="M5" s="233">
        <f t="shared" si="0"/>
        <v>1996</v>
      </c>
      <c r="N5" s="233">
        <f t="shared" si="0"/>
        <v>895</v>
      </c>
      <c r="O5" s="233">
        <f t="shared" si="0"/>
        <v>2153</v>
      </c>
      <c r="P5" s="233">
        <f t="shared" si="0"/>
        <v>4861</v>
      </c>
      <c r="Q5" s="233">
        <f t="shared" si="0"/>
        <v>2047</v>
      </c>
      <c r="R5" s="233">
        <f t="shared" si="0"/>
        <v>2774</v>
      </c>
    </row>
    <row r="6" spans="1:18" s="241" customFormat="1" ht="54">
      <c r="A6" s="126">
        <v>1</v>
      </c>
      <c r="B6" s="235" t="s">
        <v>127</v>
      </c>
      <c r="C6" s="236">
        <f>+E6+F6+G6+H6+I6+J6+K6+L6+M6+N6+O6+P6+Q6+R6</f>
        <v>10463</v>
      </c>
      <c r="D6" s="237">
        <v>28.430717275829316</v>
      </c>
      <c r="E6" s="238">
        <v>586</v>
      </c>
      <c r="F6" s="239">
        <v>2086</v>
      </c>
      <c r="G6" s="239">
        <v>722</v>
      </c>
      <c r="H6" s="239">
        <v>354</v>
      </c>
      <c r="I6" s="239">
        <v>456</v>
      </c>
      <c r="J6" s="239">
        <v>233</v>
      </c>
      <c r="K6" s="239">
        <v>806</v>
      </c>
      <c r="L6" s="239">
        <v>429</v>
      </c>
      <c r="M6" s="239">
        <v>491</v>
      </c>
      <c r="N6" s="239">
        <v>308</v>
      </c>
      <c r="O6" s="239">
        <v>897</v>
      </c>
      <c r="P6" s="239">
        <v>1381</v>
      </c>
      <c r="Q6" s="239">
        <v>710</v>
      </c>
      <c r="R6" s="240">
        <v>1004</v>
      </c>
    </row>
    <row r="7" spans="1:18" s="241" customFormat="1" ht="72">
      <c r="A7" s="128">
        <v>2</v>
      </c>
      <c r="B7" s="242" t="s">
        <v>186</v>
      </c>
      <c r="C7" s="236">
        <f t="shared" ref="C7:C34" si="1">+E7+F7+G7+H7+I7+J7+K7+L7+M7+N7+O7+P7+Q7+R7</f>
        <v>4929</v>
      </c>
      <c r="D7" s="243">
        <v>16.34361698385338</v>
      </c>
      <c r="E7" s="244">
        <v>182</v>
      </c>
      <c r="F7" s="245">
        <v>654</v>
      </c>
      <c r="G7" s="245">
        <v>268</v>
      </c>
      <c r="H7" s="245">
        <v>155</v>
      </c>
      <c r="I7" s="245">
        <v>215</v>
      </c>
      <c r="J7" s="245">
        <v>165</v>
      </c>
      <c r="K7" s="245">
        <v>931</v>
      </c>
      <c r="L7" s="245">
        <v>383</v>
      </c>
      <c r="M7" s="245">
        <v>246</v>
      </c>
      <c r="N7" s="245">
        <v>90</v>
      </c>
      <c r="O7" s="245">
        <v>265</v>
      </c>
      <c r="P7" s="245">
        <v>781</v>
      </c>
      <c r="Q7" s="245">
        <v>309</v>
      </c>
      <c r="R7" s="246">
        <v>285</v>
      </c>
    </row>
    <row r="8" spans="1:18" s="241" customFormat="1" ht="36">
      <c r="A8" s="128">
        <v>3</v>
      </c>
      <c r="B8" s="242" t="s">
        <v>75</v>
      </c>
      <c r="C8" s="236">
        <f t="shared" si="1"/>
        <v>4765</v>
      </c>
      <c r="D8" s="243">
        <v>13.656031237907623</v>
      </c>
      <c r="E8" s="244">
        <v>203</v>
      </c>
      <c r="F8" s="245">
        <v>368</v>
      </c>
      <c r="G8" s="245">
        <v>311</v>
      </c>
      <c r="H8" s="245">
        <v>198</v>
      </c>
      <c r="I8" s="245">
        <v>435</v>
      </c>
      <c r="J8" s="245">
        <v>234</v>
      </c>
      <c r="K8" s="245">
        <v>663</v>
      </c>
      <c r="L8" s="245">
        <v>514</v>
      </c>
      <c r="M8" s="245">
        <v>355</v>
      </c>
      <c r="N8" s="245">
        <v>165</v>
      </c>
      <c r="O8" s="245">
        <v>292</v>
      </c>
      <c r="P8" s="245">
        <v>455</v>
      </c>
      <c r="Q8" s="245">
        <v>286</v>
      </c>
      <c r="R8" s="246">
        <v>286</v>
      </c>
    </row>
    <row r="9" spans="1:18" s="241" customFormat="1" ht="54">
      <c r="A9" s="128">
        <v>4</v>
      </c>
      <c r="B9" s="242" t="s">
        <v>66</v>
      </c>
      <c r="C9" s="236">
        <f t="shared" si="1"/>
        <v>4489</v>
      </c>
      <c r="D9" s="243">
        <v>11.397614943539592</v>
      </c>
      <c r="E9" s="244">
        <v>108</v>
      </c>
      <c r="F9" s="245">
        <v>810</v>
      </c>
      <c r="G9" s="245">
        <v>170</v>
      </c>
      <c r="H9" s="245">
        <v>234</v>
      </c>
      <c r="I9" s="245">
        <v>345</v>
      </c>
      <c r="J9" s="245">
        <v>508</v>
      </c>
      <c r="K9" s="245">
        <v>561</v>
      </c>
      <c r="L9" s="245">
        <v>360</v>
      </c>
      <c r="M9" s="245">
        <v>504</v>
      </c>
      <c r="N9" s="245">
        <v>147</v>
      </c>
      <c r="O9" s="245">
        <v>132</v>
      </c>
      <c r="P9" s="245">
        <v>363</v>
      </c>
      <c r="Q9" s="245">
        <v>158</v>
      </c>
      <c r="R9" s="246">
        <v>89</v>
      </c>
    </row>
    <row r="10" spans="1:18" s="241" customFormat="1" ht="54">
      <c r="A10" s="128">
        <v>5</v>
      </c>
      <c r="B10" s="242" t="s">
        <v>129</v>
      </c>
      <c r="C10" s="236">
        <f t="shared" si="1"/>
        <v>2416</v>
      </c>
      <c r="D10" s="243">
        <v>5.3751714918915114</v>
      </c>
      <c r="E10" s="244">
        <v>80</v>
      </c>
      <c r="F10" s="245">
        <v>689</v>
      </c>
      <c r="G10" s="245">
        <v>103</v>
      </c>
      <c r="H10" s="245">
        <v>83</v>
      </c>
      <c r="I10" s="245">
        <v>104</v>
      </c>
      <c r="J10" s="245">
        <v>92</v>
      </c>
      <c r="K10" s="245">
        <v>289</v>
      </c>
      <c r="L10" s="245">
        <v>103</v>
      </c>
      <c r="M10" s="245">
        <v>81</v>
      </c>
      <c r="N10" s="245">
        <v>65</v>
      </c>
      <c r="O10" s="245">
        <v>129</v>
      </c>
      <c r="P10" s="245">
        <v>378</v>
      </c>
      <c r="Q10" s="245">
        <v>173</v>
      </c>
      <c r="R10" s="246">
        <v>47</v>
      </c>
    </row>
    <row r="11" spans="1:18" s="241" customFormat="1" ht="36">
      <c r="A11" s="128">
        <v>6</v>
      </c>
      <c r="B11" s="242" t="s">
        <v>77</v>
      </c>
      <c r="C11" s="236">
        <f t="shared" si="1"/>
        <v>1168</v>
      </c>
      <c r="D11" s="243">
        <v>3.6584936855806096</v>
      </c>
      <c r="E11" s="244">
        <v>11</v>
      </c>
      <c r="F11" s="245">
        <v>325</v>
      </c>
      <c r="G11" s="245">
        <v>35</v>
      </c>
      <c r="H11" s="245">
        <v>12</v>
      </c>
      <c r="I11" s="245">
        <v>21</v>
      </c>
      <c r="J11" s="245">
        <v>35</v>
      </c>
      <c r="K11" s="245">
        <v>148</v>
      </c>
      <c r="L11" s="245">
        <v>29</v>
      </c>
      <c r="M11" s="245">
        <v>24</v>
      </c>
      <c r="N11" s="245">
        <v>4</v>
      </c>
      <c r="O11" s="245">
        <v>41</v>
      </c>
      <c r="P11" s="245">
        <v>349</v>
      </c>
      <c r="Q11" s="245">
        <v>32</v>
      </c>
      <c r="R11" s="246">
        <v>102</v>
      </c>
    </row>
    <row r="12" spans="1:18" s="241" customFormat="1" ht="90">
      <c r="A12" s="128">
        <v>7</v>
      </c>
      <c r="B12" s="242" t="s">
        <v>130</v>
      </c>
      <c r="C12" s="236">
        <f t="shared" si="1"/>
        <v>801</v>
      </c>
      <c r="D12" s="243">
        <v>3.0604706792837795</v>
      </c>
      <c r="E12" s="244">
        <v>21</v>
      </c>
      <c r="F12" s="245">
        <v>33</v>
      </c>
      <c r="G12" s="245">
        <v>60</v>
      </c>
      <c r="H12" s="245">
        <v>40</v>
      </c>
      <c r="I12" s="245">
        <v>49</v>
      </c>
      <c r="J12" s="245">
        <v>38</v>
      </c>
      <c r="K12" s="245">
        <v>38</v>
      </c>
      <c r="L12" s="245">
        <v>90</v>
      </c>
      <c r="M12" s="245">
        <v>51</v>
      </c>
      <c r="N12" s="245">
        <v>14</v>
      </c>
      <c r="O12" s="245">
        <v>66</v>
      </c>
      <c r="P12" s="245">
        <v>57</v>
      </c>
      <c r="Q12" s="245">
        <v>82</v>
      </c>
      <c r="R12" s="246">
        <v>162</v>
      </c>
    </row>
    <row r="13" spans="1:18" s="241" customFormat="1" ht="36">
      <c r="A13" s="128">
        <v>8</v>
      </c>
      <c r="B13" s="242" t="s">
        <v>76</v>
      </c>
      <c r="C13" s="236">
        <f t="shared" si="1"/>
        <v>1000</v>
      </c>
      <c r="D13" s="243">
        <v>2.8001547824251594</v>
      </c>
      <c r="E13" s="244">
        <v>48</v>
      </c>
      <c r="F13" s="245">
        <v>141</v>
      </c>
      <c r="G13" s="245">
        <v>101</v>
      </c>
      <c r="H13" s="245">
        <v>18</v>
      </c>
      <c r="I13" s="245">
        <v>60</v>
      </c>
      <c r="J13" s="245">
        <v>32</v>
      </c>
      <c r="K13" s="245">
        <v>112</v>
      </c>
      <c r="L13" s="245">
        <v>71</v>
      </c>
      <c r="M13" s="245">
        <v>40</v>
      </c>
      <c r="N13" s="245">
        <v>20</v>
      </c>
      <c r="O13" s="245">
        <v>37</v>
      </c>
      <c r="P13" s="245">
        <v>200</v>
      </c>
      <c r="Q13" s="245">
        <v>58</v>
      </c>
      <c r="R13" s="246">
        <v>62</v>
      </c>
    </row>
    <row r="14" spans="1:18" s="241" customFormat="1" ht="36">
      <c r="A14" s="128">
        <v>9</v>
      </c>
      <c r="B14" s="242" t="s">
        <v>82</v>
      </c>
      <c r="C14" s="236">
        <f t="shared" si="1"/>
        <v>827</v>
      </c>
      <c r="D14" s="243">
        <v>2.5961234038062408</v>
      </c>
      <c r="E14" s="244">
        <v>2</v>
      </c>
      <c r="F14" s="245">
        <v>40</v>
      </c>
      <c r="G14" s="245">
        <v>15</v>
      </c>
      <c r="H14" s="245">
        <v>5</v>
      </c>
      <c r="I14" s="245">
        <v>23</v>
      </c>
      <c r="J14" s="245">
        <v>5</v>
      </c>
      <c r="K14" s="245">
        <v>59</v>
      </c>
      <c r="L14" s="245">
        <v>34</v>
      </c>
      <c r="M14" s="245">
        <v>15</v>
      </c>
      <c r="N14" s="245">
        <v>5</v>
      </c>
      <c r="O14" s="245">
        <v>19</v>
      </c>
      <c r="P14" s="245">
        <v>471</v>
      </c>
      <c r="Q14" s="245">
        <v>28</v>
      </c>
      <c r="R14" s="246">
        <v>106</v>
      </c>
    </row>
    <row r="15" spans="1:18" s="241" customFormat="1" ht="18">
      <c r="A15" s="128">
        <v>10</v>
      </c>
      <c r="B15" s="242" t="s">
        <v>79</v>
      </c>
      <c r="C15" s="236">
        <f t="shared" si="1"/>
        <v>421</v>
      </c>
      <c r="D15" s="243">
        <v>1.3437928729728779</v>
      </c>
      <c r="E15" s="244">
        <v>11</v>
      </c>
      <c r="F15" s="245">
        <v>32</v>
      </c>
      <c r="G15" s="245">
        <v>124</v>
      </c>
      <c r="H15" s="245">
        <v>13</v>
      </c>
      <c r="I15" s="245">
        <v>43</v>
      </c>
      <c r="J15" s="245">
        <v>63</v>
      </c>
      <c r="K15" s="245">
        <v>20</v>
      </c>
      <c r="L15" s="245">
        <v>23</v>
      </c>
      <c r="M15" s="245">
        <v>25</v>
      </c>
      <c r="N15" s="245">
        <v>12</v>
      </c>
      <c r="O15" s="245">
        <v>3</v>
      </c>
      <c r="P15" s="245">
        <v>6</v>
      </c>
      <c r="Q15" s="245">
        <v>10</v>
      </c>
      <c r="R15" s="246">
        <v>36</v>
      </c>
    </row>
    <row r="16" spans="1:18" s="241" customFormat="1" ht="36">
      <c r="A16" s="128">
        <v>11</v>
      </c>
      <c r="B16" s="242" t="s">
        <v>71</v>
      </c>
      <c r="C16" s="236">
        <f t="shared" si="1"/>
        <v>456</v>
      </c>
      <c r="D16" s="243">
        <v>1.1151370176240898</v>
      </c>
      <c r="E16" s="244">
        <v>18</v>
      </c>
      <c r="F16" s="245">
        <v>43</v>
      </c>
      <c r="G16" s="245">
        <v>44</v>
      </c>
      <c r="H16" s="245">
        <v>31</v>
      </c>
      <c r="I16" s="245">
        <v>8</v>
      </c>
      <c r="J16" s="245">
        <v>7</v>
      </c>
      <c r="K16" s="245">
        <v>81</v>
      </c>
      <c r="L16" s="245">
        <v>50</v>
      </c>
      <c r="M16" s="245">
        <v>34</v>
      </c>
      <c r="N16" s="245">
        <v>23</v>
      </c>
      <c r="O16" s="245">
        <v>12</v>
      </c>
      <c r="P16" s="245">
        <v>32</v>
      </c>
      <c r="Q16" s="245">
        <v>25</v>
      </c>
      <c r="R16" s="246">
        <v>48</v>
      </c>
    </row>
    <row r="17" spans="1:18" s="241" customFormat="1" ht="54">
      <c r="A17" s="128">
        <v>12</v>
      </c>
      <c r="B17" s="242" t="s">
        <v>90</v>
      </c>
      <c r="C17" s="236">
        <f t="shared" si="1"/>
        <v>258</v>
      </c>
      <c r="D17" s="243">
        <v>1.0799591937242761</v>
      </c>
      <c r="E17" s="244">
        <v>4</v>
      </c>
      <c r="F17" s="245">
        <v>23</v>
      </c>
      <c r="G17" s="245">
        <v>6</v>
      </c>
      <c r="H17" s="245">
        <v>2</v>
      </c>
      <c r="I17" s="245">
        <v>11</v>
      </c>
      <c r="J17" s="245">
        <v>5</v>
      </c>
      <c r="K17" s="245">
        <v>33</v>
      </c>
      <c r="L17" s="245">
        <v>10</v>
      </c>
      <c r="M17" s="245">
        <v>7</v>
      </c>
      <c r="N17" s="245">
        <v>1</v>
      </c>
      <c r="O17" s="245">
        <v>8</v>
      </c>
      <c r="P17" s="245">
        <v>127</v>
      </c>
      <c r="Q17" s="245">
        <v>5</v>
      </c>
      <c r="R17" s="246">
        <v>16</v>
      </c>
    </row>
    <row r="18" spans="1:18" s="241" customFormat="1" ht="36">
      <c r="A18" s="128">
        <v>13</v>
      </c>
      <c r="B18" s="242" t="s">
        <v>72</v>
      </c>
      <c r="C18" s="236">
        <f t="shared" si="1"/>
        <v>280</v>
      </c>
      <c r="D18" s="243">
        <v>1.0623702817743694</v>
      </c>
      <c r="E18" s="244">
        <v>9</v>
      </c>
      <c r="F18" s="245">
        <v>8</v>
      </c>
      <c r="G18" s="245">
        <v>21</v>
      </c>
      <c r="H18" s="245">
        <v>17</v>
      </c>
      <c r="I18" s="245">
        <v>30</v>
      </c>
      <c r="J18" s="245">
        <v>27</v>
      </c>
      <c r="K18" s="245">
        <v>13</v>
      </c>
      <c r="L18" s="245">
        <v>35</v>
      </c>
      <c r="M18" s="245">
        <v>13</v>
      </c>
      <c r="N18" s="245">
        <v>4</v>
      </c>
      <c r="O18" s="245">
        <v>37</v>
      </c>
      <c r="P18" s="245">
        <v>11</v>
      </c>
      <c r="Q18" s="245">
        <v>9</v>
      </c>
      <c r="R18" s="246">
        <v>46</v>
      </c>
    </row>
    <row r="19" spans="1:18" s="241" customFormat="1" ht="36">
      <c r="A19" s="128">
        <v>14</v>
      </c>
      <c r="B19" s="242" t="s">
        <v>85</v>
      </c>
      <c r="C19" s="236">
        <f t="shared" si="1"/>
        <v>278</v>
      </c>
      <c r="D19" s="243">
        <v>0.99905019875470502</v>
      </c>
      <c r="E19" s="244">
        <v>2</v>
      </c>
      <c r="F19" s="245">
        <v>19</v>
      </c>
      <c r="G19" s="245">
        <v>29</v>
      </c>
      <c r="H19" s="245">
        <v>2</v>
      </c>
      <c r="I19" s="245">
        <v>9</v>
      </c>
      <c r="J19" s="245">
        <v>7</v>
      </c>
      <c r="K19" s="245">
        <v>14</v>
      </c>
      <c r="L19" s="245">
        <v>22</v>
      </c>
      <c r="M19" s="245">
        <v>9</v>
      </c>
      <c r="N19" s="245">
        <v>3</v>
      </c>
      <c r="O19" s="245">
        <v>26</v>
      </c>
      <c r="P19" s="245">
        <v>56</v>
      </c>
      <c r="Q19" s="245">
        <v>12</v>
      </c>
      <c r="R19" s="246">
        <v>68</v>
      </c>
    </row>
    <row r="20" spans="1:18" s="247" customFormat="1" ht="36">
      <c r="A20" s="128">
        <v>15</v>
      </c>
      <c r="B20" s="242" t="s">
        <v>67</v>
      </c>
      <c r="C20" s="236">
        <f t="shared" si="1"/>
        <v>239</v>
      </c>
      <c r="D20" s="243">
        <v>0.96739015724487276</v>
      </c>
      <c r="E20" s="244">
        <v>14</v>
      </c>
      <c r="F20" s="245">
        <v>73</v>
      </c>
      <c r="G20" s="245">
        <v>22</v>
      </c>
      <c r="H20" s="245">
        <v>0</v>
      </c>
      <c r="I20" s="245">
        <v>8</v>
      </c>
      <c r="J20" s="245">
        <v>7</v>
      </c>
      <c r="K20" s="245">
        <v>21</v>
      </c>
      <c r="L20" s="245">
        <v>14</v>
      </c>
      <c r="M20" s="245">
        <v>7</v>
      </c>
      <c r="N20" s="245">
        <v>3</v>
      </c>
      <c r="O20" s="245">
        <v>11</v>
      </c>
      <c r="P20" s="245">
        <v>30</v>
      </c>
      <c r="Q20" s="245">
        <v>19</v>
      </c>
      <c r="R20" s="246">
        <v>10</v>
      </c>
    </row>
    <row r="21" spans="1:18" s="247" customFormat="1" ht="90">
      <c r="A21" s="128">
        <v>16</v>
      </c>
      <c r="B21" s="242" t="s">
        <v>131</v>
      </c>
      <c r="C21" s="236">
        <f t="shared" si="1"/>
        <v>323</v>
      </c>
      <c r="D21" s="243">
        <v>0.91110563900517105</v>
      </c>
      <c r="E21" s="244">
        <v>8</v>
      </c>
      <c r="F21" s="245">
        <v>33</v>
      </c>
      <c r="G21" s="245">
        <v>10</v>
      </c>
      <c r="H21" s="245">
        <v>10</v>
      </c>
      <c r="I21" s="245">
        <v>5</v>
      </c>
      <c r="J21" s="245">
        <v>2</v>
      </c>
      <c r="K21" s="245">
        <v>28</v>
      </c>
      <c r="L21" s="245">
        <v>18</v>
      </c>
      <c r="M21" s="245">
        <v>8</v>
      </c>
      <c r="N21" s="245">
        <v>3</v>
      </c>
      <c r="O21" s="245">
        <v>66</v>
      </c>
      <c r="P21" s="245">
        <v>38</v>
      </c>
      <c r="Q21" s="245">
        <v>49</v>
      </c>
      <c r="R21" s="246">
        <v>45</v>
      </c>
    </row>
    <row r="22" spans="1:18" s="247" customFormat="1" ht="36">
      <c r="A22" s="128">
        <v>17</v>
      </c>
      <c r="B22" s="242" t="s">
        <v>132</v>
      </c>
      <c r="C22" s="236">
        <f t="shared" si="1"/>
        <v>229</v>
      </c>
      <c r="D22" s="243">
        <v>0.8653744679354135</v>
      </c>
      <c r="E22" s="244">
        <v>6</v>
      </c>
      <c r="F22" s="245">
        <v>13</v>
      </c>
      <c r="G22" s="245">
        <v>8</v>
      </c>
      <c r="H22" s="245">
        <v>3</v>
      </c>
      <c r="I22" s="245">
        <v>7</v>
      </c>
      <c r="J22" s="245">
        <v>10</v>
      </c>
      <c r="K22" s="245">
        <v>11</v>
      </c>
      <c r="L22" s="245">
        <v>4</v>
      </c>
      <c r="M22" s="245">
        <v>4</v>
      </c>
      <c r="N22" s="245">
        <v>6</v>
      </c>
      <c r="O22" s="245">
        <v>22</v>
      </c>
      <c r="P22" s="245">
        <v>20</v>
      </c>
      <c r="Q22" s="245">
        <v>17</v>
      </c>
      <c r="R22" s="246">
        <v>98</v>
      </c>
    </row>
    <row r="23" spans="1:18" s="247" customFormat="1" ht="72">
      <c r="A23" s="128">
        <v>18</v>
      </c>
      <c r="B23" s="242" t="s">
        <v>133</v>
      </c>
      <c r="C23" s="236">
        <f t="shared" si="1"/>
        <v>172</v>
      </c>
      <c r="D23" s="243">
        <v>0.7457698666760475</v>
      </c>
      <c r="E23" s="244">
        <v>4</v>
      </c>
      <c r="F23" s="245">
        <v>6</v>
      </c>
      <c r="G23" s="245">
        <v>35</v>
      </c>
      <c r="H23" s="245">
        <v>1</v>
      </c>
      <c r="I23" s="245">
        <v>2</v>
      </c>
      <c r="J23" s="245">
        <v>2</v>
      </c>
      <c r="K23" s="245">
        <v>9</v>
      </c>
      <c r="L23" s="245">
        <v>18</v>
      </c>
      <c r="M23" s="245">
        <v>4</v>
      </c>
      <c r="N23" s="245">
        <v>6</v>
      </c>
      <c r="O23" s="245">
        <v>8</v>
      </c>
      <c r="P23" s="245">
        <v>10</v>
      </c>
      <c r="Q23" s="245">
        <v>8</v>
      </c>
      <c r="R23" s="246">
        <v>59</v>
      </c>
    </row>
    <row r="24" spans="1:18" s="247" customFormat="1" ht="36">
      <c r="A24" s="128">
        <v>19</v>
      </c>
      <c r="B24" s="242" t="s">
        <v>70</v>
      </c>
      <c r="C24" s="236">
        <f t="shared" si="1"/>
        <v>172</v>
      </c>
      <c r="D24" s="243">
        <v>0.61209413585675587</v>
      </c>
      <c r="E24" s="244">
        <v>10</v>
      </c>
      <c r="F24" s="245">
        <v>7</v>
      </c>
      <c r="G24" s="245">
        <v>9</v>
      </c>
      <c r="H24" s="245">
        <v>6</v>
      </c>
      <c r="I24" s="245">
        <v>8</v>
      </c>
      <c r="J24" s="245">
        <v>5</v>
      </c>
      <c r="K24" s="245">
        <v>6</v>
      </c>
      <c r="L24" s="245">
        <v>12</v>
      </c>
      <c r="M24" s="245">
        <v>4</v>
      </c>
      <c r="N24" s="245">
        <v>2</v>
      </c>
      <c r="O24" s="245">
        <v>14</v>
      </c>
      <c r="P24" s="245">
        <v>31</v>
      </c>
      <c r="Q24" s="245">
        <v>14</v>
      </c>
      <c r="R24" s="246">
        <v>44</v>
      </c>
    </row>
    <row r="25" spans="1:18" s="247" customFormat="1" ht="36">
      <c r="A25" s="128">
        <v>20</v>
      </c>
      <c r="B25" s="242" t="s">
        <v>80</v>
      </c>
      <c r="C25" s="236">
        <f t="shared" si="1"/>
        <v>132</v>
      </c>
      <c r="D25" s="243">
        <v>0.50304288176733392</v>
      </c>
      <c r="E25" s="244">
        <v>1</v>
      </c>
      <c r="F25" s="245">
        <v>18</v>
      </c>
      <c r="G25" s="245">
        <v>47</v>
      </c>
      <c r="H25" s="245">
        <v>4</v>
      </c>
      <c r="I25" s="245">
        <v>11</v>
      </c>
      <c r="J25" s="245">
        <v>5</v>
      </c>
      <c r="K25" s="245">
        <v>5</v>
      </c>
      <c r="L25" s="245">
        <v>19</v>
      </c>
      <c r="M25" s="245">
        <v>4</v>
      </c>
      <c r="N25" s="245">
        <v>0</v>
      </c>
      <c r="O25" s="245">
        <v>3</v>
      </c>
      <c r="P25" s="245">
        <v>3</v>
      </c>
      <c r="Q25" s="245">
        <v>0</v>
      </c>
      <c r="R25" s="246">
        <v>12</v>
      </c>
    </row>
    <row r="26" spans="1:18" s="247" customFormat="1" ht="36">
      <c r="A26" s="128">
        <v>21</v>
      </c>
      <c r="B26" s="242" t="s">
        <v>73</v>
      </c>
      <c r="C26" s="236">
        <f t="shared" si="1"/>
        <v>195</v>
      </c>
      <c r="D26" s="243">
        <v>0.46082949308755761</v>
      </c>
      <c r="E26" s="244">
        <v>14</v>
      </c>
      <c r="F26" s="245">
        <v>3</v>
      </c>
      <c r="G26" s="245">
        <v>24</v>
      </c>
      <c r="H26" s="245">
        <v>4</v>
      </c>
      <c r="I26" s="245">
        <v>35</v>
      </c>
      <c r="J26" s="245">
        <v>5</v>
      </c>
      <c r="K26" s="245">
        <v>0</v>
      </c>
      <c r="L26" s="245">
        <v>16</v>
      </c>
      <c r="M26" s="245">
        <v>51</v>
      </c>
      <c r="N26" s="245">
        <v>3</v>
      </c>
      <c r="O26" s="245">
        <v>6</v>
      </c>
      <c r="P26" s="245">
        <v>11</v>
      </c>
      <c r="Q26" s="245">
        <v>15</v>
      </c>
      <c r="R26" s="246">
        <v>8</v>
      </c>
    </row>
    <row r="27" spans="1:18" ht="72">
      <c r="A27" s="128">
        <v>22</v>
      </c>
      <c r="B27" s="242" t="s">
        <v>89</v>
      </c>
      <c r="C27" s="236">
        <f t="shared" si="1"/>
        <v>74</v>
      </c>
      <c r="D27" s="243">
        <v>0.30956485031835934</v>
      </c>
      <c r="E27" s="244">
        <v>0</v>
      </c>
      <c r="F27" s="245">
        <v>0</v>
      </c>
      <c r="G27" s="245">
        <v>11</v>
      </c>
      <c r="H27" s="245">
        <v>3</v>
      </c>
      <c r="I27" s="245">
        <v>8</v>
      </c>
      <c r="J27" s="245">
        <v>11</v>
      </c>
      <c r="K27" s="245">
        <v>1</v>
      </c>
      <c r="L27" s="245">
        <v>8</v>
      </c>
      <c r="M27" s="245">
        <v>1</v>
      </c>
      <c r="N27" s="245">
        <v>4</v>
      </c>
      <c r="O27" s="245">
        <v>6</v>
      </c>
      <c r="P27" s="245">
        <v>7</v>
      </c>
      <c r="Q27" s="245">
        <v>1</v>
      </c>
      <c r="R27" s="246">
        <v>13</v>
      </c>
    </row>
    <row r="28" spans="1:18" ht="54">
      <c r="A28" s="128">
        <v>23</v>
      </c>
      <c r="B28" s="129" t="s">
        <v>134</v>
      </c>
      <c r="C28" s="236">
        <f t="shared" si="1"/>
        <v>85</v>
      </c>
      <c r="D28" s="243">
        <v>0.29549372075843389</v>
      </c>
      <c r="E28" s="244">
        <v>4</v>
      </c>
      <c r="F28" s="245">
        <v>7</v>
      </c>
      <c r="G28" s="245">
        <v>3</v>
      </c>
      <c r="H28" s="245">
        <v>1</v>
      </c>
      <c r="I28" s="245">
        <v>4</v>
      </c>
      <c r="J28" s="245">
        <v>4</v>
      </c>
      <c r="K28" s="245">
        <v>6</v>
      </c>
      <c r="L28" s="245">
        <v>10</v>
      </c>
      <c r="M28" s="245">
        <v>1</v>
      </c>
      <c r="N28" s="245">
        <v>2</v>
      </c>
      <c r="O28" s="245">
        <v>18</v>
      </c>
      <c r="P28" s="245">
        <v>4</v>
      </c>
      <c r="Q28" s="245">
        <v>4</v>
      </c>
      <c r="R28" s="246">
        <v>17</v>
      </c>
    </row>
    <row r="29" spans="1:18" ht="18">
      <c r="A29" s="128">
        <v>24</v>
      </c>
      <c r="B29" s="242" t="s">
        <v>69</v>
      </c>
      <c r="C29" s="236">
        <f t="shared" si="1"/>
        <v>81</v>
      </c>
      <c r="D29" s="243">
        <v>0.26735146163858303</v>
      </c>
      <c r="E29" s="244">
        <v>0</v>
      </c>
      <c r="F29" s="245">
        <v>11</v>
      </c>
      <c r="G29" s="245">
        <v>2</v>
      </c>
      <c r="H29" s="245">
        <v>0</v>
      </c>
      <c r="I29" s="245">
        <v>6</v>
      </c>
      <c r="J29" s="245">
        <v>4</v>
      </c>
      <c r="K29" s="245">
        <v>7</v>
      </c>
      <c r="L29" s="245">
        <v>1</v>
      </c>
      <c r="M29" s="245">
        <v>3</v>
      </c>
      <c r="N29" s="245">
        <v>1</v>
      </c>
      <c r="O29" s="245">
        <v>3</v>
      </c>
      <c r="P29" s="245">
        <v>9</v>
      </c>
      <c r="Q29" s="245">
        <v>8</v>
      </c>
      <c r="R29" s="246">
        <v>26</v>
      </c>
    </row>
    <row r="30" spans="1:18" ht="54">
      <c r="A30" s="128">
        <v>25</v>
      </c>
      <c r="B30" s="242" t="s">
        <v>92</v>
      </c>
      <c r="C30" s="236">
        <f t="shared" si="1"/>
        <v>67</v>
      </c>
      <c r="D30" s="243">
        <v>0.2286558553487881</v>
      </c>
      <c r="E30" s="244">
        <v>0</v>
      </c>
      <c r="F30" s="245">
        <v>0</v>
      </c>
      <c r="G30" s="245">
        <v>25</v>
      </c>
      <c r="H30" s="245">
        <v>2</v>
      </c>
      <c r="I30" s="245">
        <v>1</v>
      </c>
      <c r="J30" s="245">
        <v>0</v>
      </c>
      <c r="K30" s="245">
        <v>3</v>
      </c>
      <c r="L30" s="245">
        <v>4</v>
      </c>
      <c r="M30" s="245">
        <v>2</v>
      </c>
      <c r="N30" s="245">
        <v>0</v>
      </c>
      <c r="O30" s="245">
        <v>1</v>
      </c>
      <c r="P30" s="245">
        <v>12</v>
      </c>
      <c r="Q30" s="245">
        <v>3</v>
      </c>
      <c r="R30" s="246">
        <v>14</v>
      </c>
    </row>
    <row r="31" spans="1:18" ht="18">
      <c r="A31" s="128">
        <v>26</v>
      </c>
      <c r="B31" s="242" t="s">
        <v>84</v>
      </c>
      <c r="C31" s="236">
        <f t="shared" si="1"/>
        <v>79</v>
      </c>
      <c r="D31" s="243">
        <v>0.2145847257888627</v>
      </c>
      <c r="E31" s="244">
        <v>2</v>
      </c>
      <c r="F31" s="245">
        <v>9</v>
      </c>
      <c r="G31" s="245">
        <v>3</v>
      </c>
      <c r="H31" s="245">
        <v>2</v>
      </c>
      <c r="I31" s="245">
        <v>4</v>
      </c>
      <c r="J31" s="245">
        <v>3</v>
      </c>
      <c r="K31" s="245">
        <v>5</v>
      </c>
      <c r="L31" s="245">
        <v>4</v>
      </c>
      <c r="M31" s="245">
        <v>3</v>
      </c>
      <c r="N31" s="245">
        <v>2</v>
      </c>
      <c r="O31" s="245">
        <v>10</v>
      </c>
      <c r="P31" s="245">
        <v>8</v>
      </c>
      <c r="Q31" s="245">
        <v>3</v>
      </c>
      <c r="R31" s="246">
        <v>21</v>
      </c>
    </row>
    <row r="32" spans="1:18" ht="36">
      <c r="A32" s="128">
        <v>27</v>
      </c>
      <c r="B32" s="242" t="s">
        <v>81</v>
      </c>
      <c r="C32" s="236">
        <f t="shared" si="1"/>
        <v>58</v>
      </c>
      <c r="D32" s="243">
        <v>0.21106694339888135</v>
      </c>
      <c r="E32" s="244">
        <v>6</v>
      </c>
      <c r="F32" s="245">
        <v>9</v>
      </c>
      <c r="G32" s="245">
        <v>7</v>
      </c>
      <c r="H32" s="245">
        <v>3</v>
      </c>
      <c r="I32" s="245">
        <v>3</v>
      </c>
      <c r="J32" s="245">
        <v>0</v>
      </c>
      <c r="K32" s="245">
        <v>0</v>
      </c>
      <c r="L32" s="245">
        <v>4</v>
      </c>
      <c r="M32" s="245">
        <v>3</v>
      </c>
      <c r="N32" s="245">
        <v>1</v>
      </c>
      <c r="O32" s="245">
        <v>1</v>
      </c>
      <c r="P32" s="245">
        <v>3</v>
      </c>
      <c r="Q32" s="245">
        <v>4</v>
      </c>
      <c r="R32" s="246">
        <v>14</v>
      </c>
    </row>
    <row r="33" spans="1:18" ht="18">
      <c r="A33" s="128">
        <v>28</v>
      </c>
      <c r="B33" s="242" t="s">
        <v>74</v>
      </c>
      <c r="C33" s="236">
        <f t="shared" si="1"/>
        <v>40</v>
      </c>
      <c r="D33" s="243">
        <v>0.16533577232912372</v>
      </c>
      <c r="E33" s="244">
        <v>0</v>
      </c>
      <c r="F33" s="245">
        <v>3</v>
      </c>
      <c r="G33" s="245">
        <v>0</v>
      </c>
      <c r="H33" s="245">
        <v>0</v>
      </c>
      <c r="I33" s="245">
        <v>6</v>
      </c>
      <c r="J33" s="245">
        <v>4</v>
      </c>
      <c r="K33" s="245">
        <v>0</v>
      </c>
      <c r="L33" s="245">
        <v>3</v>
      </c>
      <c r="M33" s="245">
        <v>0</v>
      </c>
      <c r="N33" s="245">
        <v>0</v>
      </c>
      <c r="O33" s="245">
        <v>1</v>
      </c>
      <c r="P33" s="245">
        <v>2</v>
      </c>
      <c r="Q33" s="245">
        <v>3</v>
      </c>
      <c r="R33" s="246">
        <v>18</v>
      </c>
    </row>
    <row r="34" spans="1:18" ht="36">
      <c r="A34" s="128">
        <v>29</v>
      </c>
      <c r="B34" s="242" t="s">
        <v>68</v>
      </c>
      <c r="C34" s="236">
        <f t="shared" si="1"/>
        <v>45</v>
      </c>
      <c r="D34" s="243">
        <v>0.12312238364934745</v>
      </c>
      <c r="E34" s="244">
        <v>5</v>
      </c>
      <c r="F34" s="245">
        <v>6</v>
      </c>
      <c r="G34" s="245">
        <v>3</v>
      </c>
      <c r="H34" s="245">
        <v>0</v>
      </c>
      <c r="I34" s="245">
        <v>1</v>
      </c>
      <c r="J34" s="245">
        <v>0</v>
      </c>
      <c r="K34" s="245">
        <v>3</v>
      </c>
      <c r="L34" s="245">
        <v>0</v>
      </c>
      <c r="M34" s="245">
        <v>2</v>
      </c>
      <c r="N34" s="245">
        <v>0</v>
      </c>
      <c r="O34" s="245">
        <v>14</v>
      </c>
      <c r="P34" s="245">
        <v>5</v>
      </c>
      <c r="Q34" s="245">
        <v>1</v>
      </c>
      <c r="R34" s="246">
        <v>5</v>
      </c>
    </row>
    <row r="35" spans="1:18" ht="18">
      <c r="A35" s="130">
        <v>30</v>
      </c>
      <c r="B35" s="248" t="s">
        <v>93</v>
      </c>
      <c r="C35" s="236">
        <f>+E35+F35+G35+H35+I35+J35+K35+L35+M35+N35+O35+P35+Q35+R35</f>
        <v>58</v>
      </c>
      <c r="D35" s="249">
        <v>0.20051359622893727</v>
      </c>
      <c r="E35" s="250">
        <v>1</v>
      </c>
      <c r="F35" s="251">
        <v>5</v>
      </c>
      <c r="G35" s="251">
        <v>9</v>
      </c>
      <c r="H35" s="251">
        <v>1</v>
      </c>
      <c r="I35" s="251">
        <v>0</v>
      </c>
      <c r="J35" s="251">
        <v>2</v>
      </c>
      <c r="K35" s="251">
        <v>7</v>
      </c>
      <c r="L35" s="251">
        <v>8</v>
      </c>
      <c r="M35" s="251">
        <v>4</v>
      </c>
      <c r="N35" s="251">
        <v>1</v>
      </c>
      <c r="O35" s="251">
        <v>5</v>
      </c>
      <c r="P35" s="251">
        <v>1</v>
      </c>
      <c r="Q35" s="251">
        <v>1</v>
      </c>
      <c r="R35" s="252">
        <v>13</v>
      </c>
    </row>
  </sheetData>
  <mergeCells count="5">
    <mergeCell ref="A1:R1"/>
    <mergeCell ref="A2:R2"/>
    <mergeCell ref="A3:R3"/>
    <mergeCell ref="C4:D4"/>
    <mergeCell ref="A5:B5"/>
  </mergeCells>
  <printOptions horizontalCentered="1"/>
  <pageMargins left="0.19685039370078741" right="0.19685039370078741" top="0.39370078740157483" bottom="0.19685039370078741" header="0.19685039370078741" footer="0.19685039370078741"/>
  <pageSetup paperSize="9" scale="44" fitToHeight="100" orientation="portrait" horizontalDpi="4294967293" r:id="rId1"/>
  <headerFooter differentFirst="1">
    <oddHeader>&amp;C&amp;"Arial,обычный"&amp;12&amp;P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13</vt:i4>
      </vt:variant>
    </vt:vector>
  </HeadingPairs>
  <TitlesOfParts>
    <vt:vector size="25" baseType="lpstr">
      <vt:lpstr>Аъзолар</vt:lpstr>
      <vt:lpstr>Иш ўрни</vt:lpstr>
      <vt:lpstr>лойиҳалар 2020й</vt:lpstr>
      <vt:lpstr>лойиҳалар ПО БАНКАМ</vt:lpstr>
      <vt:lpstr>Аъзолар бўйича маълумот</vt:lpstr>
      <vt:lpstr>Аъзолар бўйича маълумот  (2)</vt:lpstr>
      <vt:lpstr>освоение</vt:lpstr>
      <vt:lpstr>Каталог ва реестр</vt:lpstr>
      <vt:lpstr>Фаолиятлар</vt:lpstr>
      <vt:lpstr>шогирдлар</vt:lpstr>
      <vt:lpstr>ҳунармандлар таркиби</vt:lpstr>
      <vt:lpstr>фаолият тўхтатган</vt:lpstr>
      <vt:lpstr>Аъзолар!Print_Area</vt:lpstr>
      <vt:lpstr>'Иш ўрни'!Print_Area</vt:lpstr>
      <vt:lpstr>'лойиҳалар 2020й'!Print_Area</vt:lpstr>
      <vt:lpstr>'Аъзолар бўйича маълумот  (2)'!Заголовки_для_печати</vt:lpstr>
      <vt:lpstr>Фаолиятлар!Заголовки_для_печати</vt:lpstr>
      <vt:lpstr>Аъзолар!Область_печати</vt:lpstr>
      <vt:lpstr>'Аъзолар бўйича маълумот  (2)'!Область_печати</vt:lpstr>
      <vt:lpstr>'Иш ўрни'!Область_печати</vt:lpstr>
      <vt:lpstr>'Каталог ва реестр'!Область_печати</vt:lpstr>
      <vt:lpstr>'лойиҳалар 2020й'!Область_печати</vt:lpstr>
      <vt:lpstr>'лойиҳалар ПО БАНКАМ'!Область_печати</vt:lpstr>
      <vt:lpstr>освоение!Область_печати</vt:lpstr>
      <vt:lpstr>шогирдлар!Область_печати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Hunar.uz</dc:creator>
  <cp:lastModifiedBy>User</cp:lastModifiedBy>
  <cp:lastPrinted>2020-08-28T11:59:31Z</cp:lastPrinted>
  <dcterms:created xsi:type="dcterms:W3CDTF">2019-08-14T12:57:21Z</dcterms:created>
  <dcterms:modified xsi:type="dcterms:W3CDTF">2020-10-25T11:15:11Z</dcterms:modified>
</cp:coreProperties>
</file>